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lcrcontadorescombr.sharepoint.com/sites/LCR/DADOS/CONTROLES ADMINISTRATIVOS/PASTAS PUBLICAS/FOLHA - FISCAL/2022/RPA/"/>
    </mc:Choice>
  </mc:AlternateContent>
  <xr:revisionPtr revIDLastSave="153" documentId="8_{EEFDD8D7-7EDB-45D3-B6BD-57CB788FFF08}" xr6:coauthVersionLast="47" xr6:coauthVersionMax="47" xr10:uidLastSave="{7B74C025-B4E8-402D-84BC-C98E35C37FC7}"/>
  <bookViews>
    <workbookView xWindow="-120" yWindow="-120" windowWidth="20730" windowHeight="11160" tabRatio="500" xr2:uid="{00000000-000D-0000-FFFF-FFFF00000000}"/>
  </bookViews>
  <sheets>
    <sheet name="RPA" sheetId="1" r:id="rId1"/>
    <sheet name="ISS % - Serviços" sheetId="4" r:id="rId2"/>
    <sheet name="Imposto_de_Renda" sheetId="2" state="hidden" r:id="rId3"/>
  </sheets>
  <definedNames>
    <definedName name="_1Excel_BuiltIn_Print_Area_1_1">RPA!$A$2:$K$37</definedName>
    <definedName name="_xlnm._FilterDatabase" localSheetId="1" hidden="1">'ISS % - Serviços'!$A$2:$D$84</definedName>
    <definedName name="_xlnm.Print_Area" localSheetId="0">RPA!$A$1:$L$72</definedName>
    <definedName name="Excel_BuiltIn_Print_Area_1_1">RPA!$A$2:$K$37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4" i="4" l="1"/>
  <c r="F19" i="1"/>
  <c r="F22" i="1" s="1"/>
  <c r="F24" i="1" s="1"/>
  <c r="F60" i="1" l="1"/>
  <c r="N9" i="1"/>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K17" i="1" s="1"/>
  <c r="F6" i="4"/>
  <c r="F5" i="4"/>
  <c r="F4" i="4"/>
  <c r="F3" i="4"/>
  <c r="B44" i="1"/>
  <c r="A6" i="2"/>
  <c r="A7" i="2"/>
  <c r="A8" i="2"/>
  <c r="A9" i="2"/>
  <c r="A38" i="1"/>
  <c r="A39" i="1"/>
  <c r="A40" i="1"/>
  <c r="B40" i="1"/>
  <c r="A41" i="1"/>
  <c r="B41" i="1"/>
  <c r="I41" i="1"/>
  <c r="A42" i="1"/>
  <c r="B42" i="1"/>
  <c r="A43" i="1"/>
  <c r="B45" i="1"/>
  <c r="I45" i="1"/>
  <c r="B46" i="1"/>
  <c r="B47" i="1"/>
  <c r="B48" i="1"/>
  <c r="B49" i="1"/>
  <c r="A51" i="1"/>
  <c r="H51" i="1"/>
  <c r="A52" i="1"/>
  <c r="E52" i="1"/>
  <c r="F52" i="1"/>
  <c r="H52" i="1"/>
  <c r="J52" i="1"/>
  <c r="A53" i="1"/>
  <c r="E53" i="1"/>
  <c r="F53" i="1"/>
  <c r="H53" i="1"/>
  <c r="J53" i="1"/>
  <c r="A54" i="1"/>
  <c r="E54" i="1"/>
  <c r="F54" i="1"/>
  <c r="H54" i="1"/>
  <c r="J54" i="1"/>
  <c r="E55" i="1"/>
  <c r="H57" i="1"/>
  <c r="H58" i="1"/>
  <c r="J58" i="1"/>
  <c r="F59" i="1"/>
  <c r="H59" i="1"/>
  <c r="J59" i="1"/>
  <c r="H60" i="1"/>
  <c r="J60" i="1"/>
  <c r="H61" i="1"/>
  <c r="J61" i="1"/>
  <c r="H62" i="1"/>
  <c r="J62" i="1"/>
  <c r="H63" i="1"/>
  <c r="A68" i="1"/>
  <c r="J68" i="1"/>
  <c r="A70" i="1"/>
  <c r="H70" i="1"/>
  <c r="A72" i="1"/>
  <c r="K16" i="1" l="1"/>
  <c r="K52" i="1" s="1"/>
  <c r="F58" i="1"/>
  <c r="F27" i="1"/>
  <c r="F63" i="1" s="1"/>
  <c r="K22" i="1"/>
  <c r="K58" i="1" s="1"/>
  <c r="F55" i="1"/>
  <c r="K25" i="1"/>
  <c r="K61" i="1" s="1"/>
  <c r="K53" i="1"/>
  <c r="B1" i="2" l="1"/>
  <c r="C9" i="2" s="1"/>
  <c r="F9" i="2" s="1"/>
  <c r="K18" i="1"/>
  <c r="K54" i="1" s="1"/>
  <c r="C6" i="2" l="1"/>
  <c r="F6" i="2" s="1"/>
  <c r="G6" i="2" s="1"/>
  <c r="C7" i="2"/>
  <c r="F7" i="2" s="1"/>
  <c r="G7" i="2" s="1"/>
  <c r="C5" i="2"/>
  <c r="C8" i="2"/>
  <c r="F8" i="2" s="1"/>
  <c r="H8" i="2" s="1"/>
  <c r="K24" i="1"/>
  <c r="K60" i="1" s="1"/>
  <c r="H9" i="2"/>
  <c r="G9" i="2"/>
  <c r="H6" i="2" l="1"/>
  <c r="G8" i="2"/>
  <c r="G10" i="2" s="1"/>
  <c r="F28" i="1" s="1"/>
  <c r="F64" i="1" s="1"/>
  <c r="F10" i="2"/>
  <c r="B2" i="2" s="1"/>
  <c r="F30" i="1" s="1"/>
  <c r="F66" i="1" s="1"/>
  <c r="H7" i="2"/>
  <c r="H10" i="2" l="1"/>
  <c r="F29" i="1" s="1"/>
  <c r="F65" i="1" s="1"/>
  <c r="K23" i="1"/>
  <c r="K59" i="1" s="1"/>
  <c r="K26" i="1" l="1"/>
  <c r="K62" i="1" s="1"/>
  <c r="K32" i="1" l="1"/>
  <c r="K6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Souza | LCR Contadores</author>
  </authors>
  <commentList>
    <comment ref="B9" authorId="0" shapeId="0" xr:uid="{00000000-0006-0000-0000-000001000000}">
      <text>
        <r>
          <rPr>
            <b/>
            <sz val="9"/>
            <color indexed="81"/>
            <rFont val="Segoe UI"/>
            <family val="2"/>
          </rPr>
          <t>Bruno Souza | LCR Contadores:</t>
        </r>
        <r>
          <rPr>
            <sz val="9"/>
            <color indexed="81"/>
            <rFont val="Segoe UI"/>
            <family val="2"/>
          </rPr>
          <t xml:space="preserve">
Consultar cadastro na Prefeitura (CCM) e informar ao lado o resultado na "coluna M e celula 8".</t>
        </r>
      </text>
    </comment>
    <comment ref="M9" authorId="0" shapeId="0" xr:uid="{00000000-0006-0000-0000-000002000000}">
      <text>
        <r>
          <rPr>
            <b/>
            <sz val="9"/>
            <color indexed="81"/>
            <rFont val="Segoe UI"/>
            <family val="2"/>
          </rPr>
          <t>Bruno Souza | LCR Contadores:</t>
        </r>
        <r>
          <rPr>
            <sz val="9"/>
            <color indexed="81"/>
            <rFont val="Segoe UI"/>
            <family val="2"/>
          </rPr>
          <t xml:space="preserve">
Selecionar a opção nesse campo
</t>
        </r>
      </text>
    </comment>
    <comment ref="B13" authorId="0" shapeId="0" xr:uid="{00000000-0006-0000-0000-000003000000}">
      <text>
        <r>
          <rPr>
            <b/>
            <sz val="9"/>
            <color indexed="81"/>
            <rFont val="Segoe UI"/>
            <family val="2"/>
          </rPr>
          <t>Bruno Souza | LCR Contadores:</t>
        </r>
        <r>
          <rPr>
            <sz val="9"/>
            <color indexed="81"/>
            <rFont val="Segoe UI"/>
            <family val="2"/>
          </rPr>
          <t xml:space="preserve">
Selecionar o serviço prestado, pode utilizar a "aba" [ISS % - Serviços] para faciliticar a busca</t>
        </r>
      </text>
    </comment>
  </commentList>
</comments>
</file>

<file path=xl/sharedStrings.xml><?xml version="1.0" encoding="utf-8"?>
<sst xmlns="http://schemas.openxmlformats.org/spreadsheetml/2006/main" count="358" uniqueCount="311">
  <si>
    <t>RPA – RECIBO DE PAGAMENTO A AUTÔNOMO</t>
  </si>
  <si>
    <t>DADOS DO EMITENTE</t>
  </si>
  <si>
    <t>Nome ou Razão Social:</t>
  </si>
  <si>
    <t>Matrícula (CNPJ/INSS):</t>
  </si>
  <si>
    <t>Recibo Nº ou Mês/Ano:</t>
  </si>
  <si>
    <t>Endereço:</t>
  </si>
  <si>
    <t>DADOS DO PRESTADOR DE SERVIÇOS</t>
  </si>
  <si>
    <t>Nome:</t>
  </si>
  <si>
    <t>Nº do CPF:</t>
  </si>
  <si>
    <t>Nº do RG:</t>
  </si>
  <si>
    <t>PIS</t>
  </si>
  <si>
    <t>Data de emissão do RG:</t>
  </si>
  <si>
    <t>Estado Civil:</t>
  </si>
  <si>
    <t>Dt Nasc:</t>
  </si>
  <si>
    <t xml:space="preserve">Serviço prestado: </t>
  </si>
  <si>
    <t>BASE DE CÁLCULO</t>
  </si>
  <si>
    <t>CÁLCULO DO ISS</t>
  </si>
  <si>
    <t>Valor dos Serviços Prestados........</t>
  </si>
  <si>
    <t>R$</t>
  </si>
  <si>
    <t>Base de Cálculo........................</t>
  </si>
  <si>
    <t>Alíquota....................................</t>
  </si>
  <si>
    <t>%</t>
  </si>
  <si>
    <t>Valor a Recolher........................</t>
  </si>
  <si>
    <t>Soma.......................................</t>
  </si>
  <si>
    <t>CÁLCULO DO INSS:</t>
  </si>
  <si>
    <t>DESCONTOS</t>
  </si>
  <si>
    <t>Base de Cálculo...........................</t>
  </si>
  <si>
    <t>Alíquota.......................................</t>
  </si>
  <si>
    <t>Valor a Recolher..........................</t>
  </si>
  <si>
    <t>ISS Retido................................</t>
  </si>
  <si>
    <t>INSS Retido..............................</t>
  </si>
  <si>
    <t>Valor Líquido a Receber</t>
  </si>
  <si>
    <t>Base de Calculo</t>
  </si>
  <si>
    <t>SERVIÇO PRESTADO</t>
  </si>
  <si>
    <t>Alíquota</t>
  </si>
  <si>
    <t>Dedução</t>
  </si>
  <si>
    <t>Valor a Recolher</t>
  </si>
  <si>
    <t>Recebi do ente acima identificado pela prestação dos serviços a importância de:</t>
  </si>
  <si>
    <t>Local:</t>
  </si>
  <si>
    <t>Data:</t>
  </si>
  <si>
    <t>Assinatura:</t>
  </si>
  <si>
    <t>------------------------------------------------------------------------------------------------------------------------------------------------------------------</t>
  </si>
  <si>
    <t>2ª Via</t>
  </si>
  <si>
    <t>Serviço prestado:</t>
  </si>
  <si>
    <t>Base de Cálculo</t>
  </si>
  <si>
    <t>Valor IRPF</t>
  </si>
  <si>
    <t>VALOR MIN</t>
  </si>
  <si>
    <t>VALOR MAX</t>
  </si>
  <si>
    <t>VALOR</t>
  </si>
  <si>
    <t>TAXA</t>
  </si>
  <si>
    <t>DEDUCAO</t>
  </si>
  <si>
    <t>IMPOSTO</t>
  </si>
  <si>
    <t>TRANSPORTAR RPA</t>
  </si>
  <si>
    <t>Totais</t>
  </si>
  <si>
    <t>Código de Serviço</t>
  </si>
  <si>
    <t>Item da Lei 13.701/03</t>
  </si>
  <si>
    <t>D E S C R I Ç Ã O</t>
  </si>
  <si>
    <t>08659 (Nota 23)</t>
  </si>
  <si>
    <t>6.06</t>
  </si>
  <si>
    <t>Aplicação de tatuagens, piercings e congêneres (profissional autônomo)</t>
  </si>
  <si>
    <t>06655(nota 29)</t>
  </si>
  <si>
    <t>17.04</t>
  </si>
  <si>
    <t>Recrutamento, agenciamento, seleção e colocação de mão-de-obra (profissional autônomo).</t>
  </si>
  <si>
    <t>07235(nota 29)</t>
  </si>
  <si>
    <t>17.10</t>
  </si>
  <si>
    <t>Organização de festas e recepções; bufê (exceto o fornecimento de alimentação e bebidas, que fica sujeito ao ICMS) (profissional autônomo).</t>
  </si>
  <si>
    <t>02233(nota 29)</t>
  </si>
  <si>
    <t>31.01</t>
  </si>
  <si>
    <t>Serviços técnicos em edificações, eletrônica, eletrotécnica, mecânica, telecomunicações e congêneres (profissional autônomo).</t>
  </si>
  <si>
    <t>06122</t>
  </si>
  <si>
    <t>10.01</t>
  </si>
  <si>
    <t>Agente, corretor ou intermediário de câmbio, de seguros, de cartões de crédito, de planos de saúde e de planos de previdência privada, exceto corretor de seguros (profissional autônomo).</t>
  </si>
  <si>
    <t>06165</t>
  </si>
  <si>
    <t>10.02</t>
  </si>
  <si>
    <t>Agente, corretor ou intermediário de títulos em geral, valores mobiliários e contratos quaisquer (profissional autônomo).</t>
  </si>
  <si>
    <t>06181</t>
  </si>
  <si>
    <t>10.03</t>
  </si>
  <si>
    <t>Agente, corretor ou intermediário de direitos de propriedade industrial (inclusive marcas e patentes), artística ou literária (profissional autônomo).</t>
  </si>
  <si>
    <t>06262</t>
  </si>
  <si>
    <t>10.04</t>
  </si>
  <si>
    <t>Agente, corretor ou intermediário de contratos de arrendamento mercantil ("leasing"), de franquia ("franchising") e de faturização ("factoring") (profissional autônomo). Agente, corretor ou intermediário de contratos de arrendamento mercantil ("leasing") e de faturização ("factoring") (profissional autônomo). (Nota 29)</t>
  </si>
  <si>
    <t>06319</t>
  </si>
  <si>
    <t>10.05</t>
  </si>
  <si>
    <t>Agente, corretor ou intermediário de bens imóveis, não abrangidos em outros itens ou subitens, por quaisquer meios (profissional autônomo). (NOTA 18)  Agente, corretor ou intermediário de bens imóveis, não abrangidos em outros itens ou subitens, por quaisquer meios, não referenciado em outro código de serviço (profissional autônomo). (Nota 29)</t>
  </si>
  <si>
    <t>06343</t>
  </si>
  <si>
    <t>10.06</t>
  </si>
  <si>
    <t>Agente marítimo (profissional autônomo).</t>
  </si>
  <si>
    <t>06386</t>
  </si>
  <si>
    <t>10.07</t>
  </si>
  <si>
    <t>Agente de notícias (profissional autônomo).</t>
  </si>
  <si>
    <t>06432</t>
  </si>
  <si>
    <t>10.08</t>
  </si>
  <si>
    <t>Agente de publicidade e propaganda, inclusive o de veiculação por quaisquer meios (profissional autônomo).</t>
  </si>
  <si>
    <t>05991</t>
  </si>
  <si>
    <t>10.09</t>
  </si>
  <si>
    <t>Representante de qualquer natureza, inclusive comercial (profissional autônomo).</t>
  </si>
  <si>
    <t>06017</t>
  </si>
  <si>
    <t>10.10</t>
  </si>
  <si>
    <t>Distribuidor de bens de terceiros (profissional autônomo).</t>
  </si>
  <si>
    <t>08080 (NOTA 19)</t>
  </si>
  <si>
    <t>12.02</t>
  </si>
  <si>
    <t>Exibições cinematográficas (profissional autônomo).</t>
  </si>
  <si>
    <t>06840</t>
  </si>
  <si>
    <t>14.07</t>
  </si>
  <si>
    <t>Colocador de molduras e congêneres (profissional autônomo).</t>
  </si>
  <si>
    <t>06890</t>
  </si>
  <si>
    <t>14.08</t>
  </si>
  <si>
    <t>Encadernador, gravador e dourador de livros, revistas e congêneres (profissional autônomo).</t>
  </si>
  <si>
    <t>07633</t>
  </si>
  <si>
    <t>14.10</t>
  </si>
  <si>
    <t>Tintureiro individual.</t>
  </si>
  <si>
    <t>03131</t>
  </si>
  <si>
    <t>17.02</t>
  </si>
  <si>
    <t>Tradutor e intérprete (profissional autônomo).</t>
  </si>
  <si>
    <t>02020</t>
  </si>
  <si>
    <t>17.08</t>
  </si>
  <si>
    <t>Perícias, laudos, exames técnicos e análises técnicas, sem exigência de formação em nível superior (profissional autônomo).</t>
  </si>
  <si>
    <t>06556</t>
  </si>
  <si>
    <t>17.12</t>
  </si>
  <si>
    <t>Leiloeiro e congêneres (profissional autônomo).</t>
  </si>
  <si>
    <t>03239</t>
  </si>
  <si>
    <t>17.13</t>
  </si>
  <si>
    <t>Advogado (profissional autônomo).</t>
  </si>
  <si>
    <t>03425</t>
  </si>
  <si>
    <t>17.15</t>
  </si>
  <si>
    <t>Auditor (profissional autônomo).</t>
  </si>
  <si>
    <t>03468</t>
  </si>
  <si>
    <t>17.17</t>
  </si>
  <si>
    <t>Atuário e calculista técnico (profissional autônomo).</t>
  </si>
  <si>
    <t>03611</t>
  </si>
  <si>
    <t>17.18</t>
  </si>
  <si>
    <t>Contador e congêneres, com nível superior (profissional autônomo).</t>
  </si>
  <si>
    <t>03670</t>
  </si>
  <si>
    <t>17.19</t>
  </si>
  <si>
    <t>Economista (profissional autônomo).</t>
  </si>
  <si>
    <t>02062</t>
  </si>
  <si>
    <t>23.01</t>
  </si>
  <si>
    <t>Desenhista industrial (profissional autônomo).</t>
  </si>
  <si>
    <t>02100</t>
  </si>
  <si>
    <t>27.01</t>
  </si>
  <si>
    <t>Assistente social (profissional autônomo).</t>
  </si>
  <si>
    <t>02135</t>
  </si>
  <si>
    <t>28.01</t>
  </si>
  <si>
    <t>Avaliador (profissional autônomo).</t>
  </si>
  <si>
    <t>02194</t>
  </si>
  <si>
    <t>32.01</t>
  </si>
  <si>
    <t>Desenhista técnico (profissional autônomo).</t>
  </si>
  <si>
    <t>06645</t>
  </si>
  <si>
    <t>33.01</t>
  </si>
  <si>
    <t>Serviços de desembaraço aduaneiro, comissários, despachantes e congêneres (profissional autônomo).</t>
  </si>
  <si>
    <t>08664</t>
  </si>
  <si>
    <t>34.01</t>
  </si>
  <si>
    <t>Detetive particular (profissional autônomo).</t>
  </si>
  <si>
    <t>02526</t>
  </si>
  <si>
    <t>35.01</t>
  </si>
  <si>
    <t>Repórter, assessor de imprensa, jornalista e relações públicas (profissional autônomo).</t>
  </si>
  <si>
    <t>01504 (nota 29)</t>
  </si>
  <si>
    <t>7.01</t>
  </si>
  <si>
    <t>Paisagismo (profissional autônomo).</t>
  </si>
  <si>
    <t>01848</t>
  </si>
  <si>
    <t>7.18</t>
  </si>
  <si>
    <t>Cartógrafo, geógrafo, profissional de geodésia e geofísico (profissional autônomo).</t>
  </si>
  <si>
    <t>05754</t>
  </si>
  <si>
    <t>8.02</t>
  </si>
  <si>
    <t>Outros serviços de instrução, treinamento, orientação pedagógica e educacional, avaliação de conhecimentos de qualquer natureza (profissional autônomo).</t>
  </si>
  <si>
    <t>07100 (NOTA 19)</t>
  </si>
  <si>
    <t>9.01</t>
  </si>
  <si>
    <t>Hospedagem de qualquer natureza em hotéis, apart-service condominiais, flats, apart-hotéis, hotéis residência, residence-service, suite service, hotelaria marítima, motéis, pensões e congêneres; ocupação por temporada com fornecimento de serviço (profissional autônomo).</t>
  </si>
  <si>
    <t>07110</t>
  </si>
  <si>
    <t>9.02</t>
  </si>
  <si>
    <t>Agente, organizador, promotor, intermediário e executor de programas de turismo, passeios, viagens, excursões, hospedagens e congêneres (profissional autônomo).</t>
  </si>
  <si>
    <t>07153</t>
  </si>
  <si>
    <t>9.03</t>
  </si>
  <si>
    <t>Guia de turismo (profissional autônomo).</t>
  </si>
  <si>
    <t>01105 (NOTA 19)</t>
  </si>
  <si>
    <t>14.13</t>
  </si>
  <si>
    <t>Carpintaria e serralheria (profissional autônomo).</t>
  </si>
  <si>
    <t>02918</t>
  </si>
  <si>
    <t>1.07</t>
  </si>
  <si>
    <t xml:space="preserve">Suporte técnico em informática, inclusive instalação, configuração e manutenção de programas de computação e bancos de dados. (profissional autônomo).  </t>
  </si>
  <si>
    <t>02499 (Nota 23)</t>
  </si>
  <si>
    <t>17.24</t>
  </si>
  <si>
    <t>Inserção de textos, desenhos e outros materiais de propaganda e publicidade, em qualquer meio (exceto em livros, jornais, periódicos e nas modalidades de serviços de radiodifusão sonora e de sons e imagens de recepção livre e gratuita), prestado por profissional autônomo</t>
  </si>
  <si>
    <t>07170</t>
  </si>
  <si>
    <t>17.09</t>
  </si>
  <si>
    <t>Planejamento, organização e administração de feiras, exposições, congressos e congêneres (profissional autônomo).</t>
  </si>
  <si>
    <t>08037 (NOTA 21)</t>
  </si>
  <si>
    <t>3.02</t>
  </si>
  <si>
    <t>Exploração de “stands” e centros de convenções para a promoção de feiras, exposições, congressos e congêneres (profissional autônomo).</t>
  </si>
  <si>
    <t>02350 (Nota 24)</t>
  </si>
  <si>
    <t>16.02</t>
  </si>
  <si>
    <t>Transporte por táxi (profissional autônomo).</t>
  </si>
  <si>
    <t>08046(nota 29)</t>
  </si>
  <si>
    <t>12.05</t>
  </si>
  <si>
    <t>Parques de diversões, centros de lazer e congêneres (profissional autônomo).</t>
  </si>
  <si>
    <t>06972(nota 29)</t>
  </si>
  <si>
    <t>13.01</t>
  </si>
  <si>
    <t>Fonografia ou gravação de sons, inclusive trucagem, dublagem, mixagem e congêneres (profissional autônomo).</t>
  </si>
  <si>
    <t>06973(nota 29)</t>
  </si>
  <si>
    <t>13.02</t>
  </si>
  <si>
    <t>Fotografia e cinematografia, inclusive revelação, ampliação, cópia, retocagem, reprodução, trucagem e congêneres (inclusive para televisão) (profissional autônomo).</t>
  </si>
  <si>
    <t>06654(nota 29)</t>
  </si>
  <si>
    <t>17.07</t>
  </si>
  <si>
    <t>Franquia ("franchising") (profissional autônomo). </t>
  </si>
  <si>
    <t>03206(nota 29)</t>
  </si>
  <si>
    <t>17.11</t>
  </si>
  <si>
    <t>Fornecimento e administração de vales-refeição, vales-alimentação, vales-transporte e similares, via emissão impressa ou carregados em cartões eletrônicos ou magnéticos, ou outros oriundos de tecnologia adequada (profissional autônomo).</t>
  </si>
  <si>
    <t>07889 (Nota 25)</t>
  </si>
  <si>
    <t>11.02</t>
  </si>
  <si>
    <t>Vigilância, segurança ou monitoramento de bens, pessoas e semoventes (profissional autônomo).</t>
  </si>
  <si>
    <t>07919</t>
  </si>
  <si>
    <t>11.03</t>
  </si>
  <si>
    <t>Escolta, inclusive de veículos e cargas (profissional autônomo).</t>
  </si>
  <si>
    <t>06920</t>
  </si>
  <si>
    <t>13.04</t>
  </si>
  <si>
    <t>Artes gráficas, tipografia, diagramação, paginação e gravação (profissional autônomo).</t>
  </si>
  <si>
    <t>07528</t>
  </si>
  <si>
    <t>14.01</t>
  </si>
  <si>
    <t>Sapateiro remendão (profissional autônomo).</t>
  </si>
  <si>
    <t>07609</t>
  </si>
  <si>
    <t>14.09</t>
  </si>
  <si>
    <t>Alfaiataria, costura e congêneres, quando o material for fornecido pelo usuário final, exceto aviamento (profissional autônomo).</t>
  </si>
  <si>
    <t>06513</t>
  </si>
  <si>
    <t>17.05</t>
  </si>
  <si>
    <t>Fornecimento de mão-de-obra, mesmo em caráter temporário, inclusive de empregados ou trabalhadores, avulsos ou temporários, contratados pelo prestador de serviço (profissional autônomo).</t>
  </si>
  <si>
    <t>08770</t>
  </si>
  <si>
    <t>37.01</t>
  </si>
  <si>
    <t>Artista circense e músico, não estabelecido (profissional autônomo).</t>
  </si>
  <si>
    <t>04073</t>
  </si>
  <si>
    <t>4.01</t>
  </si>
  <si>
    <t>Médico e biomédico (profissional autônomo).</t>
  </si>
  <si>
    <t>04146</t>
  </si>
  <si>
    <t>4.02</t>
  </si>
  <si>
    <t>Análises clínicas, patologia, eletricidade médica, radioterapia, quimioterapia, ultra-sonografia, ressonância magnética, radiologia, tomografia e congêneres (profissional autônomo).</t>
  </si>
  <si>
    <t>04278</t>
  </si>
  <si>
    <t>4.05</t>
  </si>
  <si>
    <t>Acupunturista (profissional autônomo).</t>
  </si>
  <si>
    <t>04340</t>
  </si>
  <si>
    <t>4.06</t>
  </si>
  <si>
    <t>Enfermeiro (profissional autônomo).</t>
  </si>
  <si>
    <t>04421</t>
  </si>
  <si>
    <t>4.08</t>
  </si>
  <si>
    <t>Fisioterapeuta (profissional autônomo).</t>
  </si>
  <si>
    <t>04596</t>
  </si>
  <si>
    <t>4.09</t>
  </si>
  <si>
    <t>Terapeuta de qualquer espécie destinado ao tratamento físico, orgânico e mental, inclusive massoterapia, naturologia e naturopatia (profissional autônomo).</t>
  </si>
  <si>
    <t>04650</t>
  </si>
  <si>
    <t>4.11</t>
  </si>
  <si>
    <t>Obstetra (profissional autônomo).</t>
  </si>
  <si>
    <t>04723</t>
  </si>
  <si>
    <t>4.12</t>
  </si>
  <si>
    <t>Dentista (profissional autônomo).</t>
  </si>
  <si>
    <t>04871</t>
  </si>
  <si>
    <t>4.13</t>
  </si>
  <si>
    <t>Ortóptico (profissional autônomo).</t>
  </si>
  <si>
    <t>05053</t>
  </si>
  <si>
    <t>4.14</t>
  </si>
  <si>
    <t>Protético (profissional autônomo).</t>
  </si>
  <si>
    <t>05134</t>
  </si>
  <si>
    <t>4.16</t>
  </si>
  <si>
    <t>Psicólogo, clínico ou não (profissional autônomo).</t>
  </si>
  <si>
    <t>05398</t>
  </si>
  <si>
    <t>5.01</t>
  </si>
  <si>
    <t>Médico veterinário e zootécnico (profissional autônomo).</t>
  </si>
  <si>
    <t>08656</t>
  </si>
  <si>
    <t>5.08</t>
  </si>
  <si>
    <t>Guardador, tratador, amestrador, embelezador, alojador e congêneres, relativos a animais (profissional autônomo).</t>
  </si>
  <si>
    <t>05665</t>
  </si>
  <si>
    <t>6.04</t>
  </si>
  <si>
    <t>Instrutor de ginástica, dança, esportes, natação, artes marciais e demais atividades físicas (profissional autônomo).</t>
  </si>
  <si>
    <t>05681</t>
  </si>
  <si>
    <t>8.01</t>
  </si>
  <si>
    <t>Professor de ensino regular pré-escolar, fundamental e médio, inclusive cursos profissionalizantes (profissional autônomo).</t>
  </si>
  <si>
    <t>02691 (NOTA 19)</t>
  </si>
  <si>
    <t>1.04</t>
  </si>
  <si>
    <t>Elaboração de programas de computadores (software), inclusive de jogos eletrônicos; licenciamento ou cessão de direito de uso de programas de computação, inclusive distribuição (profissional autônomo).</t>
  </si>
  <si>
    <t>05539 (NOTA 14)</t>
  </si>
  <si>
    <t>4.07</t>
  </si>
  <si>
    <t>Farmacêutico (profissional autônomo).</t>
  </si>
  <si>
    <t>05540 (NOTA 14)</t>
  </si>
  <si>
    <t>4.10</t>
  </si>
  <si>
    <t>Nutricionista (profissional autônomo).</t>
  </si>
  <si>
    <t>01139</t>
  </si>
  <si>
    <t>7.11</t>
  </si>
  <si>
    <t>Jardinagem, inclusive corte e poda de árvores (profissional autônomo).</t>
  </si>
  <si>
    <t>02348</t>
  </si>
  <si>
    <t>16.01</t>
  </si>
  <si>
    <t>02836</t>
  </si>
  <si>
    <t>2.01</t>
  </si>
  <si>
    <t>Serviços de pesquisas e desenvolvimento de qualquer natureza (profissional autônomo).</t>
  </si>
  <si>
    <t>01422</t>
  </si>
  <si>
    <t>7.10</t>
  </si>
  <si>
    <t>Limpeza, manutenção e conservação de imóveis, chaminés, piscinas e congêneres, inclusive fossas, prestados por profissional autônomo.</t>
  </si>
  <si>
    <t>06816 (NOTA 16)</t>
  </si>
  <si>
    <t>13.03</t>
  </si>
  <si>
    <t>Reprografia, microfilmagem e digitalização,  prestados por notários, oficiais de registro ou seus prepostos.</t>
  </si>
  <si>
    <t>03877</t>
  </si>
  <si>
    <t>21.01</t>
  </si>
  <si>
    <t>Serviços de registros públicos, cartorários e notariais, exceto autenticação de documentos, reconhecimento de firmas e prestação de informações por qualquer forma ou meio quando o interessado dispensar a certidão correspondente.</t>
  </si>
  <si>
    <t>Concatenar</t>
  </si>
  <si>
    <t>Possui Cadastro do CPF na Prefeitura?</t>
  </si>
  <si>
    <t>Sim</t>
  </si>
  <si>
    <t>Não</t>
  </si>
  <si>
    <t>Confirmar em Sua Prefeitura a Incidencia e Aliquota</t>
  </si>
  <si>
    <t>IRRF Retido..............................</t>
  </si>
  <si>
    <t>CALCULO DO IRRF</t>
  </si>
  <si>
    <t>Editavel</t>
  </si>
  <si>
    <t>Endereço/Municipio:</t>
  </si>
  <si>
    <t>Prestação de serviço não referenciado em outro código do grupo Saúde, prestado por profissional autônomo.</t>
  </si>
  <si>
    <t>4.</t>
  </si>
  <si>
    <t>05542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</si>
</sst>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mmm\-yy;@"/>
    <numFmt numFmtId="165" formatCode="_(* #,##0.00_);_(* \(#,##0.00\);_(* \-??_);_(@_)"/>
    <numFmt numFmtId="166" formatCode="_-* #,##0.00_-;\-* #,##0.00_-;_-* \-??_-;_-@_-"/>
    <numFmt numFmtId="167" formatCode="[$R$-416]\ #,##0.00;[Red]\-[$R$-416]\ #,##0.00"/>
  </numFmts>
  <fonts count="24" x14ac:knownFonts="1">
    <font>
      <sz val="10"/>
      <name val="Arial"/>
      <family val="2"/>
    </font>
    <font>
      <sz val="10"/>
      <name val="Arial"/>
      <family val="2"/>
    </font>
    <font>
      <sz val="11"/>
      <name val="Arial"/>
      <family val="2"/>
    </font>
    <font>
      <b/>
      <sz val="11"/>
      <name val="Arial"/>
      <family val="2"/>
    </font>
    <font>
      <b/>
      <i/>
      <sz val="11"/>
      <name val="Arial"/>
      <family val="2"/>
    </font>
    <font>
      <b/>
      <sz val="11"/>
      <color indexed="10"/>
      <name val="Arial"/>
      <family val="2"/>
    </font>
    <font>
      <sz val="11"/>
      <color indexed="10"/>
      <name val="Arial"/>
      <family val="2"/>
    </font>
    <font>
      <b/>
      <sz val="10"/>
      <name val="Arial"/>
      <family val="2"/>
    </font>
    <font>
      <sz val="10"/>
      <name val="Tahoma"/>
      <family val="2"/>
    </font>
    <font>
      <sz val="10"/>
      <name val="Tahoma"/>
      <family val="2"/>
    </font>
    <font>
      <sz val="9"/>
      <color indexed="81"/>
      <name val="Segoe UI"/>
      <family val="2"/>
    </font>
    <font>
      <b/>
      <sz val="9"/>
      <color indexed="81"/>
      <name val="Segoe UI"/>
      <family val="2"/>
    </font>
    <font>
      <sz val="9"/>
      <name val="Arial"/>
      <family val="2"/>
    </font>
    <font>
      <b/>
      <sz val="10"/>
      <name val="Tahoma"/>
      <family val="2"/>
    </font>
    <font>
      <sz val="11"/>
      <color theme="0"/>
      <name val="Arial"/>
      <family val="2"/>
    </font>
    <font>
      <b/>
      <sz val="11"/>
      <color rgb="FFFF0000"/>
      <name val="Arial"/>
      <family val="2"/>
    </font>
    <font>
      <u/>
      <sz val="11"/>
      <color rgb="FFFF0000"/>
      <name val="Arial"/>
      <family val="2"/>
    </font>
    <font>
      <i/>
      <sz val="11"/>
      <color theme="3"/>
      <name val="Arial"/>
      <family val="2"/>
    </font>
    <font>
      <b/>
      <sz val="10"/>
      <color theme="0"/>
      <name val="Tahoma"/>
      <family val="2"/>
    </font>
    <font>
      <sz val="10"/>
      <color theme="0"/>
      <name val="Tahoma"/>
      <family val="2"/>
    </font>
    <font>
      <b/>
      <sz val="12"/>
      <color rgb="FF002060"/>
      <name val="Arial"/>
      <family val="2"/>
    </font>
    <font>
      <b/>
      <sz val="13"/>
      <color theme="0"/>
      <name val="Arial"/>
      <family val="2"/>
    </font>
    <font>
      <b/>
      <sz val="10"/>
      <color rgb="FFFF0000"/>
      <name val="Tahoma"/>
      <family val="2"/>
    </font>
    <font>
      <sz val="10"/>
      <color rgb="FFFF0000"/>
      <name val="Tahoma"/>
      <family val="2"/>
    </font>
  </fonts>
  <fills count="9">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tint="-0.14999847407452621"/>
        <bgColor indexed="31"/>
      </patternFill>
    </fill>
    <fill>
      <patternFill patternType="solid">
        <fgColor theme="0" tint="-0.14999847407452621"/>
        <bgColor indexed="26"/>
      </patternFill>
    </fill>
    <fill>
      <patternFill patternType="solid">
        <fgColor theme="0" tint="-0.14999847407452621"/>
        <bgColor indexed="64"/>
      </patternFill>
    </fill>
    <fill>
      <patternFill patternType="solid">
        <fgColor theme="0"/>
        <bgColor indexed="9"/>
      </patternFill>
    </fill>
    <fill>
      <patternFill patternType="solid">
        <fgColor rgb="FF002060"/>
        <bgColor indexed="9"/>
      </patternFill>
    </fill>
  </fills>
  <borders count="61">
    <border>
      <left/>
      <right/>
      <top/>
      <bottom/>
      <diagonal/>
    </border>
    <border>
      <left/>
      <right style="hair">
        <color indexed="8"/>
      </right>
      <top/>
      <bottom/>
      <diagonal/>
    </border>
    <border>
      <left style="hair">
        <color indexed="8"/>
      </left>
      <right/>
      <top/>
      <bottom/>
      <diagonal/>
    </border>
    <border>
      <left/>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right/>
      <top style="thin">
        <color indexed="8"/>
      </top>
      <bottom/>
      <diagonal/>
    </border>
    <border>
      <left style="hair">
        <color indexed="8"/>
      </left>
      <right style="hair">
        <color indexed="8"/>
      </right>
      <top style="hair">
        <color indexed="8"/>
      </top>
      <bottom style="hair">
        <color indexed="8"/>
      </bottom>
      <diagonal/>
    </border>
    <border>
      <left style="double">
        <color indexed="64"/>
      </left>
      <right/>
      <top/>
      <bottom/>
      <diagonal/>
    </border>
    <border>
      <left/>
      <right style="double">
        <color indexed="64"/>
      </right>
      <top/>
      <bottom/>
      <diagonal/>
    </border>
    <border>
      <left style="double">
        <color indexed="64"/>
      </left>
      <right/>
      <top/>
      <bottom style="hair">
        <color indexed="8"/>
      </bottom>
      <diagonal/>
    </border>
    <border>
      <left/>
      <right style="double">
        <color indexed="64"/>
      </right>
      <top/>
      <bottom style="hair">
        <color indexed="8"/>
      </bottom>
      <diagonal/>
    </border>
    <border>
      <left/>
      <right style="double">
        <color indexed="64"/>
      </right>
      <top style="thin">
        <color indexed="8"/>
      </top>
      <bottom/>
      <diagonal/>
    </border>
    <border>
      <left style="double">
        <color indexed="64"/>
      </left>
      <right/>
      <top/>
      <bottom style="thin">
        <color indexed="8"/>
      </bottom>
      <diagonal/>
    </border>
    <border>
      <left style="double">
        <color indexed="64"/>
      </left>
      <right/>
      <top/>
      <bottom style="double">
        <color indexed="64"/>
      </bottom>
      <diagonal/>
    </border>
    <border>
      <left/>
      <right/>
      <top/>
      <bottom style="double">
        <color indexed="64"/>
      </bottom>
      <diagonal/>
    </border>
    <border>
      <left/>
      <right style="hair">
        <color indexed="8"/>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thin">
        <color indexed="8"/>
      </right>
      <top style="double">
        <color indexed="64"/>
      </top>
      <bottom/>
      <diagonal/>
    </border>
    <border>
      <left style="thin">
        <color indexed="8"/>
      </left>
      <right style="thin">
        <color indexed="8"/>
      </right>
      <top style="double">
        <color indexed="64"/>
      </top>
      <bottom/>
      <diagonal/>
    </border>
    <border>
      <left style="thin">
        <color indexed="8"/>
      </left>
      <right style="double">
        <color indexed="64"/>
      </right>
      <top style="double">
        <color indexed="64"/>
      </top>
      <bottom/>
      <diagonal/>
    </border>
    <border>
      <left style="double">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double">
        <color indexed="64"/>
      </right>
      <top style="thin">
        <color indexed="8"/>
      </top>
      <bottom/>
      <diagonal/>
    </border>
    <border>
      <left/>
      <right style="thin">
        <color indexed="8"/>
      </right>
      <top/>
      <bottom/>
      <diagonal/>
    </border>
    <border>
      <left style="double">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double">
        <color indexed="64"/>
      </right>
      <top style="thin">
        <color indexed="64"/>
      </top>
      <bottom/>
      <diagonal/>
    </border>
    <border>
      <left/>
      <right style="thin">
        <color indexed="8"/>
      </right>
      <top/>
      <bottom style="thin">
        <color indexed="8"/>
      </bottom>
      <diagonal/>
    </border>
    <border>
      <left/>
      <right style="double">
        <color indexed="64"/>
      </right>
      <top/>
      <bottom style="thin">
        <color indexed="8"/>
      </bottom>
      <diagonal/>
    </border>
    <border>
      <left/>
      <right style="double">
        <color indexed="64"/>
      </right>
      <top style="thin">
        <color indexed="8"/>
      </top>
      <bottom style="thin">
        <color indexed="8"/>
      </bottom>
      <diagonal/>
    </border>
    <border>
      <left style="double">
        <color indexed="64"/>
      </left>
      <right style="hair">
        <color indexed="8"/>
      </right>
      <top style="thin">
        <color indexed="8"/>
      </top>
      <bottom/>
      <diagonal/>
    </border>
    <border>
      <left style="thin">
        <color indexed="8"/>
      </left>
      <right style="hair">
        <color indexed="8"/>
      </right>
      <top/>
      <bottom/>
      <diagonal/>
    </border>
    <border>
      <left style="thin">
        <color indexed="8"/>
      </left>
      <right style="thin">
        <color indexed="8"/>
      </right>
      <top/>
      <bottom/>
      <diagonal/>
    </border>
    <border>
      <left style="thin">
        <color indexed="8"/>
      </left>
      <right style="double">
        <color indexed="64"/>
      </right>
      <top/>
      <bottom/>
      <diagonal/>
    </border>
    <border>
      <left style="thin">
        <color indexed="8"/>
      </left>
      <right/>
      <top/>
      <bottom/>
      <diagonal/>
    </border>
    <border>
      <left style="thin">
        <color indexed="8"/>
      </left>
      <right style="hair">
        <color indexed="8"/>
      </right>
      <top style="thin">
        <color indexed="8"/>
      </top>
      <bottom/>
      <diagonal/>
    </border>
    <border>
      <left style="hair">
        <color indexed="8"/>
      </left>
      <right style="thin">
        <color indexed="8"/>
      </right>
      <top style="thin">
        <color indexed="8"/>
      </top>
      <bottom/>
      <diagonal/>
    </border>
    <border>
      <left style="hair">
        <color indexed="8"/>
      </left>
      <right style="double">
        <color indexed="64"/>
      </right>
      <top style="thin">
        <color indexed="8"/>
      </top>
      <bottom/>
      <diagonal/>
    </border>
    <border>
      <left style="double">
        <color indexed="64"/>
      </left>
      <right style="hair">
        <color indexed="8"/>
      </right>
      <top/>
      <bottom style="thin">
        <color indexed="8"/>
      </bottom>
      <diagonal/>
    </border>
    <border>
      <left style="thin">
        <color indexed="8"/>
      </left>
      <right style="hair">
        <color indexed="8"/>
      </right>
      <top/>
      <bottom style="thin">
        <color indexed="8"/>
      </bottom>
      <diagonal/>
    </border>
    <border>
      <left style="hair">
        <color indexed="8"/>
      </left>
      <right style="thin">
        <color indexed="8"/>
      </right>
      <top/>
      <bottom/>
      <diagonal/>
    </border>
    <border>
      <left style="hair">
        <color indexed="8"/>
      </left>
      <right style="double">
        <color indexed="64"/>
      </right>
      <top/>
      <bottom/>
      <diagonal/>
    </border>
    <border>
      <left style="double">
        <color indexed="64"/>
      </left>
      <right style="hair">
        <color indexed="8"/>
      </right>
      <top/>
      <bottom/>
      <diagonal/>
    </border>
    <border>
      <left style="double">
        <color indexed="64"/>
      </left>
      <right/>
      <top style="thin">
        <color indexed="8"/>
      </top>
      <bottom/>
      <diagonal/>
    </border>
    <border>
      <left style="thin">
        <color indexed="8"/>
      </left>
      <right/>
      <top style="thin">
        <color indexed="8"/>
      </top>
      <bottom/>
      <diagonal/>
    </border>
    <border>
      <left style="double">
        <color indexed="64"/>
      </left>
      <right style="thin">
        <color indexed="8"/>
      </right>
      <top/>
      <bottom/>
      <diagonal/>
    </border>
    <border>
      <left style="double">
        <color indexed="64"/>
      </left>
      <right/>
      <top style="thin">
        <color indexed="8"/>
      </top>
      <bottom style="thin">
        <color indexed="8"/>
      </bottom>
      <diagonal/>
    </border>
    <border>
      <left/>
      <right/>
      <top style="thin">
        <color indexed="8"/>
      </top>
      <bottom style="thin">
        <color indexed="8"/>
      </bottom>
      <diagonal/>
    </border>
    <border>
      <left/>
      <right style="thin">
        <color indexed="8"/>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style="thin">
        <color indexed="8"/>
      </right>
      <top style="double">
        <color indexed="64"/>
      </top>
      <bottom/>
      <diagonal/>
    </border>
    <border>
      <left style="hair">
        <color indexed="64"/>
      </left>
      <right/>
      <top/>
      <bottom/>
      <diagonal/>
    </border>
    <border>
      <left style="hair">
        <color indexed="8"/>
      </left>
      <right/>
      <top/>
      <bottom style="thin">
        <color indexed="64"/>
      </bottom>
      <diagonal/>
    </border>
    <border>
      <left/>
      <right/>
      <top/>
      <bottom style="thin">
        <color indexed="64"/>
      </bottom>
      <diagonal/>
    </border>
    <border>
      <left/>
      <right style="double">
        <color indexed="64"/>
      </right>
      <top/>
      <bottom style="thin">
        <color indexed="64"/>
      </bottom>
      <diagonal/>
    </border>
  </borders>
  <cellStyleXfs count="5">
    <xf numFmtId="0" fontId="0" fillId="0" borderId="0"/>
    <xf numFmtId="0" fontId="8" fillId="0" borderId="0"/>
    <xf numFmtId="9" fontId="1" fillId="0" borderId="0" applyFill="0" applyBorder="0" applyAlignment="0" applyProtection="0"/>
    <xf numFmtId="9" fontId="9" fillId="0" borderId="0" applyFont="0" applyFill="0" applyBorder="0" applyAlignment="0" applyProtection="0"/>
    <xf numFmtId="166" fontId="1" fillId="0" borderId="0" applyFill="0" applyBorder="0" applyAlignment="0" applyProtection="0"/>
  </cellStyleXfs>
  <cellXfs count="218">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2" fillId="0" borderId="0" xfId="0" applyFont="1"/>
    <xf numFmtId="0" fontId="3" fillId="0" borderId="0" xfId="0" applyFont="1" applyAlignment="1">
      <alignment horizontal="center" vertical="center"/>
    </xf>
    <xf numFmtId="165" fontId="3" fillId="0" borderId="1" xfId="0" applyNumberFormat="1"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3" fillId="0" borderId="3" xfId="0" applyFont="1" applyBorder="1" applyAlignment="1">
      <alignment horizontal="right" vertical="center"/>
    </xf>
    <xf numFmtId="0" fontId="3" fillId="0" borderId="3" xfId="0" applyFont="1" applyBorder="1" applyAlignment="1">
      <alignment horizontal="center" vertical="center"/>
    </xf>
    <xf numFmtId="165" fontId="2" fillId="0" borderId="1" xfId="0" applyNumberFormat="1" applyFont="1" applyBorder="1" applyAlignment="1">
      <alignment horizontal="right" vertical="center"/>
    </xf>
    <xf numFmtId="4" fontId="2" fillId="0" borderId="1" xfId="0" applyNumberFormat="1" applyFont="1" applyBorder="1" applyAlignment="1" applyProtection="1">
      <alignment horizontal="right" vertical="center"/>
      <protection locked="0"/>
    </xf>
    <xf numFmtId="166" fontId="2" fillId="2" borderId="0" xfId="0" applyNumberFormat="1" applyFont="1" applyFill="1" applyAlignment="1">
      <alignment vertical="center"/>
    </xf>
    <xf numFmtId="165" fontId="2" fillId="0" borderId="1" xfId="0" applyNumberFormat="1" applyFont="1" applyBorder="1" applyAlignment="1" applyProtection="1">
      <alignment vertical="center"/>
      <protection hidden="1"/>
    </xf>
    <xf numFmtId="10" fontId="2" fillId="0" borderId="1" xfId="0" applyNumberFormat="1" applyFont="1" applyBorder="1" applyAlignment="1" applyProtection="1">
      <alignment vertical="center"/>
      <protection hidden="1"/>
    </xf>
    <xf numFmtId="0" fontId="3" fillId="0" borderId="6" xfId="0" applyFont="1" applyBorder="1" applyAlignment="1" applyProtection="1">
      <alignment horizontal="left" vertical="center"/>
      <protection hidden="1"/>
    </xf>
    <xf numFmtId="166" fontId="1" fillId="0" borderId="0" xfId="4" applyFill="1" applyBorder="1" applyAlignment="1" applyProtection="1"/>
    <xf numFmtId="0" fontId="7" fillId="0" borderId="7" xfId="0" applyFont="1" applyBorder="1" applyAlignment="1">
      <alignment horizontal="center"/>
    </xf>
    <xf numFmtId="0" fontId="0" fillId="0" borderId="7" xfId="0" applyBorder="1"/>
    <xf numFmtId="10" fontId="0" fillId="0" borderId="7" xfId="0" applyNumberFormat="1" applyBorder="1"/>
    <xf numFmtId="0" fontId="7" fillId="0" borderId="7" xfId="0" applyFont="1" applyBorder="1" applyAlignment="1">
      <alignment horizontal="right"/>
    </xf>
    <xf numFmtId="0" fontId="7" fillId="0" borderId="7" xfId="0" applyFont="1" applyBorder="1"/>
    <xf numFmtId="10" fontId="7" fillId="0" borderId="7" xfId="0" applyNumberFormat="1" applyFont="1" applyBorder="1"/>
    <xf numFmtId="167" fontId="7" fillId="0" borderId="7" xfId="0" applyNumberFormat="1" applyFont="1" applyBorder="1"/>
    <xf numFmtId="0" fontId="8" fillId="0" borderId="0" xfId="1"/>
    <xf numFmtId="10" fontId="0" fillId="0" borderId="0" xfId="3" applyNumberFormat="1" applyFont="1"/>
    <xf numFmtId="0" fontId="14" fillId="2" borderId="0" xfId="0" applyFont="1" applyFill="1" applyAlignment="1">
      <alignment vertical="center"/>
    </xf>
    <xf numFmtId="0" fontId="3" fillId="0" borderId="0" xfId="0" applyFont="1" applyBorder="1" applyAlignment="1">
      <alignment horizontal="center" vertical="center"/>
    </xf>
    <xf numFmtId="10" fontId="1" fillId="0" borderId="0" xfId="2" applyNumberFormat="1" applyFill="1" applyBorder="1" applyAlignment="1" applyProtection="1">
      <alignment horizontal="right" vertical="center"/>
    </xf>
    <xf numFmtId="0" fontId="2" fillId="0" borderId="0" xfId="0" applyFont="1" applyBorder="1"/>
    <xf numFmtId="0" fontId="2" fillId="2"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right" vertical="center"/>
    </xf>
    <xf numFmtId="164" fontId="3" fillId="0" borderId="0" xfId="0" applyNumberFormat="1"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14" fontId="3"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165" fontId="2" fillId="0" borderId="0" xfId="0" applyNumberFormat="1" applyFont="1" applyFill="1" applyBorder="1" applyAlignment="1">
      <alignment horizontal="right" vertical="center"/>
    </xf>
    <xf numFmtId="165" fontId="3" fillId="0" borderId="0" xfId="0" applyNumberFormat="1" applyFont="1" applyFill="1" applyBorder="1" applyAlignment="1">
      <alignment horizontal="right" vertical="center"/>
    </xf>
    <xf numFmtId="0" fontId="2" fillId="0" borderId="0" xfId="0" applyFont="1" applyFill="1" applyBorder="1"/>
    <xf numFmtId="165" fontId="3" fillId="0" borderId="0" xfId="0" applyNumberFormat="1" applyFont="1" applyFill="1" applyBorder="1" applyAlignment="1">
      <alignment vertical="center"/>
    </xf>
    <xf numFmtId="165" fontId="2" fillId="0" borderId="0" xfId="0" applyNumberFormat="1" applyFont="1" applyFill="1" applyBorder="1" applyAlignment="1">
      <alignment vertical="center"/>
    </xf>
    <xf numFmtId="165" fontId="2" fillId="0" borderId="0" xfId="0" applyNumberFormat="1" applyFont="1" applyFill="1" applyBorder="1"/>
    <xf numFmtId="0" fontId="3" fillId="0" borderId="0" xfId="0" applyFont="1" applyFill="1" applyBorder="1" applyAlignment="1">
      <alignment horizontal="center"/>
    </xf>
    <xf numFmtId="0" fontId="2" fillId="0" borderId="0" xfId="0" applyFont="1" applyFill="1" applyBorder="1" applyAlignment="1" applyProtection="1">
      <alignment vertical="center"/>
      <protection locked="0"/>
    </xf>
    <xf numFmtId="4" fontId="3" fillId="0" borderId="0" xfId="0" applyNumberFormat="1" applyFont="1" applyFill="1" applyBorder="1" applyAlignment="1">
      <alignment horizontal="right" vertical="center"/>
    </xf>
    <xf numFmtId="49" fontId="3" fillId="0" borderId="0" xfId="0" applyNumberFormat="1" applyFont="1" applyFill="1" applyBorder="1" applyAlignment="1" applyProtection="1">
      <alignment horizontal="left"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justify" vertical="center"/>
    </xf>
    <xf numFmtId="0" fontId="2" fillId="0" borderId="0" xfId="0" applyFont="1" applyFill="1" applyBorder="1" applyAlignment="1">
      <alignment vertical="center"/>
    </xf>
    <xf numFmtId="0" fontId="2" fillId="0" borderId="0" xfId="0" applyFont="1" applyFill="1" applyBorder="1" applyAlignment="1" applyProtection="1">
      <alignment horizontal="left" vertical="center"/>
      <protection locked="0"/>
    </xf>
    <xf numFmtId="0" fontId="2" fillId="0" borderId="0" xfId="0" applyFont="1" applyFill="1" applyAlignment="1">
      <alignment vertical="center"/>
    </xf>
    <xf numFmtId="0" fontId="2" fillId="2" borderId="8" xfId="0" applyFont="1" applyFill="1" applyBorder="1" applyAlignment="1">
      <alignment vertical="center"/>
    </xf>
    <xf numFmtId="0" fontId="4" fillId="0" borderId="9" xfId="0" applyFont="1" applyBorder="1" applyAlignment="1">
      <alignment horizontal="right" vertical="center"/>
    </xf>
    <xf numFmtId="164" fontId="3" fillId="0" borderId="9" xfId="0" applyNumberFormat="1" applyFont="1" applyBorder="1" applyAlignment="1" applyProtection="1">
      <alignment horizontal="right"/>
      <protection locked="0"/>
    </xf>
    <xf numFmtId="0" fontId="3" fillId="0" borderId="8" xfId="0" applyFont="1" applyBorder="1" applyAlignment="1">
      <alignment horizontal="left" vertical="center"/>
    </xf>
    <xf numFmtId="0" fontId="2" fillId="0" borderId="0" xfId="0" applyFont="1" applyBorder="1" applyAlignment="1">
      <alignment vertical="center"/>
    </xf>
    <xf numFmtId="165" fontId="2" fillId="0" borderId="9" xfId="0" applyNumberFormat="1" applyFont="1" applyBorder="1" applyAlignment="1">
      <alignment horizontal="right" vertical="center"/>
    </xf>
    <xf numFmtId="10" fontId="1" fillId="0" borderId="9" xfId="2" applyNumberFormat="1" applyFill="1" applyBorder="1" applyAlignment="1" applyProtection="1">
      <alignment horizontal="right" vertical="center"/>
    </xf>
    <xf numFmtId="165" fontId="3" fillId="0" borderId="9" xfId="0" applyNumberFormat="1" applyFont="1" applyBorder="1" applyAlignment="1">
      <alignment horizontal="right" vertical="center"/>
    </xf>
    <xf numFmtId="0" fontId="3" fillId="0" borderId="0" xfId="0" applyFont="1" applyBorder="1" applyAlignment="1">
      <alignment vertical="center"/>
    </xf>
    <xf numFmtId="0" fontId="2" fillId="0" borderId="9" xfId="0" applyFont="1" applyBorder="1"/>
    <xf numFmtId="0" fontId="2" fillId="0" borderId="10" xfId="0" applyFont="1" applyBorder="1"/>
    <xf numFmtId="165" fontId="3" fillId="0" borderId="11" xfId="0" applyNumberFormat="1" applyFont="1" applyBorder="1" applyAlignment="1">
      <alignment vertical="center"/>
    </xf>
    <xf numFmtId="165" fontId="2" fillId="0" borderId="9" xfId="0" applyNumberFormat="1" applyFont="1" applyBorder="1" applyAlignment="1">
      <alignment vertical="center"/>
    </xf>
    <xf numFmtId="165" fontId="2" fillId="0" borderId="9" xfId="0" applyNumberFormat="1" applyFont="1" applyBorder="1"/>
    <xf numFmtId="165" fontId="3" fillId="0" borderId="9" xfId="0" applyNumberFormat="1" applyFont="1" applyBorder="1" applyAlignment="1">
      <alignment vertical="center"/>
    </xf>
    <xf numFmtId="0" fontId="2" fillId="0" borderId="8"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0" xfId="0" applyFont="1" applyBorder="1" applyAlignment="1" applyProtection="1">
      <alignment horizontal="center" vertical="center"/>
      <protection hidden="1"/>
    </xf>
    <xf numFmtId="0" fontId="15" fillId="0" borderId="8" xfId="0" applyFont="1" applyBorder="1" applyAlignment="1" applyProtection="1">
      <alignment vertical="center"/>
      <protection hidden="1"/>
    </xf>
    <xf numFmtId="4" fontId="3" fillId="0" borderId="12" xfId="0" applyNumberFormat="1"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justify" vertical="center"/>
    </xf>
    <xf numFmtId="0" fontId="2" fillId="2" borderId="13" xfId="0" applyFont="1" applyFill="1" applyBorder="1" applyAlignment="1">
      <alignment horizontal="left" vertical="center"/>
    </xf>
    <xf numFmtId="0" fontId="3" fillId="2" borderId="0" xfId="0" applyFont="1" applyFill="1" applyBorder="1" applyAlignment="1" applyProtection="1">
      <alignment horizontal="left" vertical="center"/>
      <protection locked="0"/>
    </xf>
    <xf numFmtId="0" fontId="2" fillId="2" borderId="14" xfId="0" applyFont="1" applyFill="1" applyBorder="1" applyAlignment="1">
      <alignment horizontal="left" vertical="center"/>
    </xf>
    <xf numFmtId="0" fontId="16" fillId="2" borderId="0" xfId="0" applyFont="1" applyFill="1" applyBorder="1" applyAlignment="1">
      <alignment vertical="center"/>
    </xf>
    <xf numFmtId="0" fontId="12" fillId="0" borderId="0" xfId="0" applyFont="1"/>
    <xf numFmtId="0" fontId="17" fillId="2" borderId="8" xfId="0" applyFont="1" applyFill="1" applyBorder="1" applyAlignment="1">
      <alignment vertical="center"/>
    </xf>
    <xf numFmtId="0" fontId="13" fillId="0" borderId="0" xfId="1" applyFont="1"/>
    <xf numFmtId="0" fontId="13" fillId="0" borderId="15" xfId="1" applyFont="1" applyBorder="1"/>
    <xf numFmtId="10" fontId="7" fillId="0" borderId="15" xfId="3" applyNumberFormat="1" applyFont="1" applyBorder="1"/>
    <xf numFmtId="0" fontId="2" fillId="0" borderId="9" xfId="0" applyFont="1" applyBorder="1" applyAlignment="1">
      <alignment horizontal="center" vertical="center"/>
    </xf>
    <xf numFmtId="165" fontId="3" fillId="0" borderId="16" xfId="0" applyNumberFormat="1" applyFont="1" applyBorder="1" applyAlignment="1">
      <alignment vertical="center"/>
    </xf>
    <xf numFmtId="165" fontId="2" fillId="4" borderId="17" xfId="0" applyNumberFormat="1" applyFont="1" applyFill="1" applyBorder="1" applyAlignment="1" applyProtection="1">
      <alignment horizontal="right" vertical="center"/>
      <protection locked="0"/>
    </xf>
    <xf numFmtId="165" fontId="2" fillId="4" borderId="18" xfId="0" applyNumberFormat="1" applyFont="1" applyFill="1" applyBorder="1" applyAlignment="1" applyProtection="1">
      <alignment horizontal="right" vertical="center"/>
      <protection locked="0"/>
    </xf>
    <xf numFmtId="165" fontId="2" fillId="4" borderId="19" xfId="0" applyNumberFormat="1" applyFont="1" applyFill="1" applyBorder="1" applyAlignment="1" applyProtection="1">
      <alignment horizontal="right" vertical="center"/>
      <protection locked="0"/>
    </xf>
    <xf numFmtId="0" fontId="3" fillId="5" borderId="19" xfId="0" applyFont="1" applyFill="1" applyBorder="1" applyAlignment="1">
      <alignment horizontal="center" vertical="center"/>
    </xf>
    <xf numFmtId="0" fontId="2" fillId="0" borderId="8" xfId="0" applyFont="1" applyBorder="1" applyAlignment="1">
      <alignment vertical="center"/>
    </xf>
    <xf numFmtId="0" fontId="4" fillId="6" borderId="9" xfId="0" applyFont="1" applyFill="1" applyBorder="1" applyAlignment="1">
      <alignment horizontal="right" vertical="center"/>
    </xf>
    <xf numFmtId="0" fontId="3" fillId="6" borderId="0" xfId="0" applyFont="1" applyFill="1" applyBorder="1" applyAlignment="1" applyProtection="1">
      <alignment vertical="center"/>
      <protection locked="0"/>
    </xf>
    <xf numFmtId="164" fontId="3" fillId="6" borderId="9" xfId="0" applyNumberFormat="1" applyFont="1" applyFill="1" applyBorder="1" applyAlignment="1" applyProtection="1">
      <alignment horizontal="right"/>
      <protection locked="0"/>
    </xf>
    <xf numFmtId="0" fontId="2" fillId="5" borderId="0" xfId="0" applyFont="1" applyFill="1" applyBorder="1" applyAlignment="1">
      <alignment vertical="center"/>
    </xf>
    <xf numFmtId="0" fontId="3" fillId="5" borderId="0" xfId="0" applyFont="1" applyFill="1" applyBorder="1" applyAlignment="1" applyProtection="1">
      <alignment horizontal="left" vertical="center"/>
      <protection locked="0"/>
    </xf>
    <xf numFmtId="0" fontId="2" fillId="5" borderId="0" xfId="0" applyFont="1" applyFill="1" applyBorder="1" applyAlignment="1">
      <alignment horizontal="left" vertical="center"/>
    </xf>
    <xf numFmtId="0" fontId="9" fillId="0" borderId="0" xfId="1" applyFont="1"/>
    <xf numFmtId="0" fontId="18" fillId="0" borderId="0" xfId="1" applyFont="1"/>
    <xf numFmtId="0" fontId="19" fillId="0" borderId="0" xfId="1" applyFont="1"/>
    <xf numFmtId="43" fontId="2" fillId="2" borderId="0" xfId="0" applyNumberFormat="1" applyFont="1" applyFill="1" applyAlignment="1">
      <alignment vertical="center"/>
    </xf>
    <xf numFmtId="9" fontId="2" fillId="2" borderId="0" xfId="0" applyNumberFormat="1" applyFont="1" applyFill="1" applyAlignment="1">
      <alignment vertical="center"/>
    </xf>
    <xf numFmtId="4" fontId="2" fillId="0" borderId="0" xfId="0" applyNumberFormat="1" applyFont="1"/>
    <xf numFmtId="166" fontId="1" fillId="2" borderId="0" xfId="4" applyFill="1" applyAlignment="1">
      <alignment vertical="center"/>
    </xf>
    <xf numFmtId="0" fontId="2" fillId="0" borderId="8" xfId="0" applyFont="1" applyBorder="1" applyAlignment="1">
      <alignment horizontal="left" vertical="center"/>
    </xf>
    <xf numFmtId="0" fontId="2" fillId="0" borderId="0" xfId="0" applyFont="1" applyBorder="1" applyAlignment="1">
      <alignment horizontal="center" vertical="center"/>
    </xf>
    <xf numFmtId="0" fontId="2" fillId="3" borderId="0" xfId="0" applyFont="1" applyFill="1" applyBorder="1" applyAlignment="1">
      <alignment horizontal="left" vertical="center"/>
    </xf>
    <xf numFmtId="0" fontId="3" fillId="0" borderId="59" xfId="0" applyFont="1" applyBorder="1" applyAlignment="1">
      <alignment horizontal="center" vertical="center"/>
    </xf>
    <xf numFmtId="165" fontId="3" fillId="0" borderId="60" xfId="0" applyNumberFormat="1" applyFont="1" applyBorder="1" applyAlignment="1">
      <alignment vertical="center"/>
    </xf>
    <xf numFmtId="0" fontId="22" fillId="0" borderId="0" xfId="1" applyFont="1"/>
    <xf numFmtId="0" fontId="23" fillId="0" borderId="0" xfId="1" applyFont="1"/>
    <xf numFmtId="10" fontId="2" fillId="0" borderId="9" xfId="2" applyNumberFormat="1" applyFont="1" applyFill="1" applyBorder="1" applyAlignment="1" applyProtection="1">
      <alignment horizontal="right" vertical="center"/>
    </xf>
    <xf numFmtId="10" fontId="2" fillId="0" borderId="1" xfId="2" applyNumberFormat="1" applyFont="1" applyBorder="1" applyAlignment="1" applyProtection="1">
      <alignment horizontal="right" vertical="center"/>
      <protection locked="0"/>
    </xf>
    <xf numFmtId="0" fontId="8" fillId="0" borderId="0" xfId="1" applyAlignment="1">
      <alignment horizontal="left"/>
    </xf>
    <xf numFmtId="0" fontId="8" fillId="0" borderId="0" xfId="1" quotePrefix="1"/>
    <xf numFmtId="0" fontId="3" fillId="0" borderId="0" xfId="0" applyFont="1" applyBorder="1" applyAlignment="1" applyProtection="1">
      <alignment horizontal="left" vertical="center"/>
      <protection locked="0"/>
    </xf>
    <xf numFmtId="0" fontId="21" fillId="8" borderId="20" xfId="0" applyFont="1" applyFill="1" applyBorder="1" applyAlignment="1">
      <alignment horizontal="center" vertical="center"/>
    </xf>
    <xf numFmtId="0" fontId="21" fillId="8" borderId="21" xfId="0" applyFont="1" applyFill="1" applyBorder="1" applyAlignment="1">
      <alignment horizontal="center" vertical="center"/>
    </xf>
    <xf numFmtId="0" fontId="21" fillId="8" borderId="22" xfId="0" applyFont="1" applyFill="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 fillId="6" borderId="0" xfId="0" applyFont="1" applyFill="1" applyBorder="1" applyAlignment="1">
      <alignment horizontal="right" vertical="center"/>
    </xf>
    <xf numFmtId="0" fontId="3" fillId="6" borderId="0" xfId="0" applyFont="1" applyFill="1" applyBorder="1" applyAlignment="1" applyProtection="1">
      <alignment horizontal="left" vertical="center"/>
      <protection locked="0"/>
    </xf>
    <xf numFmtId="0" fontId="3" fillId="6" borderId="26" xfId="0" applyFont="1" applyFill="1" applyBorder="1" applyAlignment="1" applyProtection="1">
      <alignment horizontal="left" vertical="center"/>
      <protection locked="0"/>
    </xf>
    <xf numFmtId="0" fontId="3" fillId="6" borderId="9" xfId="0" applyFont="1" applyFill="1" applyBorder="1" applyAlignment="1" applyProtection="1">
      <alignment horizontal="left" vertical="center"/>
      <protection locked="0"/>
    </xf>
    <xf numFmtId="0" fontId="20" fillId="7" borderId="27" xfId="0" applyFont="1" applyFill="1" applyBorder="1" applyAlignment="1">
      <alignment horizontal="center" vertical="center"/>
    </xf>
    <xf numFmtId="0" fontId="20" fillId="7" borderId="28" xfId="0" applyFont="1" applyFill="1" applyBorder="1" applyAlignment="1">
      <alignment horizontal="center" vertical="center"/>
    </xf>
    <xf numFmtId="0" fontId="20" fillId="7" borderId="29" xfId="0" applyFont="1" applyFill="1" applyBorder="1" applyAlignment="1">
      <alignment horizontal="center" vertical="center"/>
    </xf>
    <xf numFmtId="0" fontId="3" fillId="5" borderId="0" xfId="0" applyFont="1" applyFill="1" applyBorder="1" applyAlignment="1" applyProtection="1">
      <alignment horizontal="left" vertical="center"/>
      <protection locked="0"/>
    </xf>
    <xf numFmtId="0" fontId="3" fillId="5" borderId="9" xfId="0" applyFont="1" applyFill="1" applyBorder="1" applyAlignment="1" applyProtection="1">
      <alignment horizontal="left" vertical="center"/>
      <protection locked="0"/>
    </xf>
    <xf numFmtId="1" fontId="3" fillId="5" borderId="0" xfId="0" applyNumberFormat="1" applyFont="1" applyFill="1" applyBorder="1" applyAlignment="1" applyProtection="1">
      <alignment horizontal="left" vertical="center"/>
      <protection locked="0"/>
    </xf>
    <xf numFmtId="14" fontId="3" fillId="5" borderId="0" xfId="0" applyNumberFormat="1" applyFont="1" applyFill="1" applyBorder="1" applyAlignment="1" applyProtection="1">
      <alignment horizontal="left" vertical="center"/>
      <protection locked="0"/>
    </xf>
    <xf numFmtId="14" fontId="3" fillId="5" borderId="9" xfId="0" applyNumberFormat="1" applyFont="1" applyFill="1" applyBorder="1" applyAlignment="1" applyProtection="1">
      <alignment horizontal="left" vertical="center"/>
      <protection locked="0"/>
    </xf>
    <xf numFmtId="0" fontId="3" fillId="5" borderId="15" xfId="0" applyFont="1" applyFill="1" applyBorder="1" applyAlignment="1" applyProtection="1">
      <alignment horizontal="left" vertical="center"/>
      <protection locked="0"/>
    </xf>
    <xf numFmtId="0" fontId="3" fillId="5" borderId="52" xfId="0" applyFont="1" applyFill="1" applyBorder="1" applyAlignment="1" applyProtection="1">
      <alignment horizontal="left" vertical="center"/>
      <protection locked="0"/>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5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2" fillId="5" borderId="53" xfId="0" applyFont="1" applyFill="1" applyBorder="1" applyAlignment="1" applyProtection="1">
      <alignment horizontal="center" vertical="top" wrapText="1"/>
      <protection locked="0"/>
    </xf>
    <xf numFmtId="0" fontId="2" fillId="5" borderId="54" xfId="0" applyFont="1" applyFill="1" applyBorder="1" applyAlignment="1" applyProtection="1">
      <alignment horizontal="center" vertical="top" wrapText="1"/>
      <protection locked="0"/>
    </xf>
    <xf numFmtId="0" fontId="2" fillId="5" borderId="55" xfId="0" applyFont="1" applyFill="1" applyBorder="1" applyAlignment="1" applyProtection="1">
      <alignment horizontal="center" vertical="top" wrapText="1"/>
      <protection locked="0"/>
    </xf>
    <xf numFmtId="0" fontId="2" fillId="5" borderId="14" xfId="0" applyFont="1" applyFill="1" applyBorder="1" applyAlignment="1" applyProtection="1">
      <alignment horizontal="center" vertical="top" wrapText="1"/>
      <protection locked="0"/>
    </xf>
    <xf numFmtId="0" fontId="2" fillId="5" borderId="15" xfId="0" applyFont="1" applyFill="1" applyBorder="1" applyAlignment="1" applyProtection="1">
      <alignment horizontal="center" vertical="top" wrapText="1"/>
      <protection locked="0"/>
    </xf>
    <xf numFmtId="0" fontId="2" fillId="5" borderId="52" xfId="0" applyFont="1" applyFill="1" applyBorder="1" applyAlignment="1" applyProtection="1">
      <alignment horizontal="center" vertical="top" wrapText="1"/>
      <protection locked="0"/>
    </xf>
    <xf numFmtId="0" fontId="5" fillId="2" borderId="8" xfId="0" applyFont="1" applyFill="1" applyBorder="1" applyAlignment="1">
      <alignment horizontal="center" vertical="center"/>
    </xf>
    <xf numFmtId="0" fontId="5" fillId="2" borderId="13" xfId="0" applyFont="1" applyFill="1" applyBorder="1" applyAlignment="1">
      <alignment horizontal="center" vertical="center"/>
    </xf>
    <xf numFmtId="0" fontId="2" fillId="0" borderId="8" xfId="0" applyFont="1" applyBorder="1" applyAlignment="1">
      <alignment horizontal="left" vertical="center"/>
    </xf>
    <xf numFmtId="0" fontId="2" fillId="0" borderId="37" xfId="0" applyFont="1" applyBorder="1" applyAlignment="1">
      <alignment horizontal="left" vertical="center"/>
    </xf>
    <xf numFmtId="0" fontId="2" fillId="0" borderId="57" xfId="0" applyFont="1" applyBorder="1" applyAlignment="1">
      <alignment horizontal="left" vertical="center"/>
    </xf>
    <xf numFmtId="0" fontId="2" fillId="0" borderId="0" xfId="0" applyFont="1" applyBorder="1" applyAlignment="1">
      <alignment horizontal="center" vertical="center"/>
    </xf>
    <xf numFmtId="0" fontId="2" fillId="0" borderId="57"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8" xfId="0" applyFont="1" applyBorder="1"/>
    <xf numFmtId="0" fontId="2" fillId="0" borderId="37" xfId="0" applyFont="1" applyBorder="1"/>
    <xf numFmtId="0" fontId="15" fillId="0" borderId="57" xfId="0" applyFont="1" applyBorder="1" applyAlignment="1">
      <alignment horizontal="left" vertical="center"/>
    </xf>
    <xf numFmtId="0" fontId="15" fillId="0" borderId="37" xfId="0" applyFont="1" applyBorder="1" applyAlignment="1">
      <alignment horizontal="left" vertical="center"/>
    </xf>
    <xf numFmtId="0" fontId="2" fillId="0" borderId="0" xfId="0" applyFont="1" applyBorder="1" applyAlignment="1" applyProtection="1">
      <alignment horizontal="left" vertical="center"/>
      <protection locked="0"/>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vertical="center"/>
    </xf>
    <xf numFmtId="0" fontId="15" fillId="0" borderId="8" xfId="0" applyFont="1" applyBorder="1" applyAlignment="1">
      <alignment horizontal="left"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3" fillId="0" borderId="33" xfId="0" applyFont="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0" fontId="3" fillId="0" borderId="58" xfId="0" applyFont="1" applyBorder="1" applyAlignment="1">
      <alignment vertical="center"/>
    </xf>
    <xf numFmtId="0" fontId="3" fillId="0" borderId="43" xfId="0" applyFont="1" applyBorder="1" applyAlignment="1">
      <alignment horizontal="center"/>
    </xf>
    <xf numFmtId="0" fontId="3" fillId="0" borderId="44" xfId="0" applyFont="1" applyBorder="1" applyAlignment="1">
      <alignment horizontal="center"/>
    </xf>
    <xf numFmtId="0" fontId="2" fillId="0" borderId="43" xfId="0" applyFont="1" applyBorder="1" applyAlignment="1" applyProtection="1">
      <alignment vertical="center"/>
      <protection locked="0"/>
    </xf>
    <xf numFmtId="0" fontId="2" fillId="0" borderId="44" xfId="0" applyFont="1" applyBorder="1" applyAlignment="1" applyProtection="1">
      <alignment vertical="center"/>
      <protection locked="0"/>
    </xf>
    <xf numFmtId="0" fontId="6" fillId="0" borderId="45" xfId="0" applyFont="1" applyBorder="1" applyProtection="1">
      <protection hidden="1"/>
    </xf>
    <xf numFmtId="0" fontId="6" fillId="0" borderId="34" xfId="0" applyFont="1" applyBorder="1" applyProtection="1">
      <protection hidden="1"/>
    </xf>
    <xf numFmtId="0" fontId="2" fillId="0" borderId="46" xfId="0" applyFont="1" applyBorder="1" applyAlignment="1" applyProtection="1">
      <alignment horizontal="left" vertical="center"/>
      <protection hidden="1"/>
    </xf>
    <xf numFmtId="0" fontId="2" fillId="0" borderId="47" xfId="0" applyFont="1" applyBorder="1" applyAlignment="1" applyProtection="1">
      <alignment horizontal="left" vertical="center"/>
      <protection hidden="1"/>
    </xf>
    <xf numFmtId="0" fontId="3" fillId="0" borderId="8"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49" fontId="3" fillId="0" borderId="26"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left" vertical="center"/>
      <protection locked="0"/>
    </xf>
    <xf numFmtId="0" fontId="2" fillId="0" borderId="48"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2" borderId="30" xfId="0" applyFont="1" applyFill="1" applyBorder="1" applyAlignment="1">
      <alignment horizontal="justify" vertical="center"/>
    </xf>
    <xf numFmtId="0" fontId="2" fillId="2" borderId="31" xfId="0" applyFont="1" applyFill="1" applyBorder="1" applyAlignment="1">
      <alignment horizontal="justify" vertical="center"/>
    </xf>
    <xf numFmtId="0" fontId="2" fillId="2" borderId="49" xfId="0" applyFont="1" applyFill="1" applyBorder="1" applyAlignment="1">
      <alignment vertical="center"/>
    </xf>
    <xf numFmtId="0" fontId="2" fillId="2" borderId="50" xfId="0" applyFont="1" applyFill="1" applyBorder="1" applyAlignment="1">
      <alignment vertical="center"/>
    </xf>
    <xf numFmtId="0" fontId="2" fillId="2" borderId="32" xfId="0" applyFont="1" applyFill="1" applyBorder="1" applyAlignment="1">
      <alignment vertical="center"/>
    </xf>
    <xf numFmtId="0" fontId="21" fillId="8" borderId="23" xfId="0" applyFont="1" applyFill="1" applyBorder="1" applyAlignment="1">
      <alignment horizontal="center" vertical="center"/>
    </xf>
    <xf numFmtId="0" fontId="21" fillId="8" borderId="24" xfId="0" applyFont="1" applyFill="1" applyBorder="1" applyAlignment="1">
      <alignment horizontal="center" vertical="center"/>
    </xf>
    <xf numFmtId="0" fontId="21" fillId="8" borderId="25" xfId="0" applyFont="1" applyFill="1" applyBorder="1" applyAlignment="1">
      <alignment horizontal="center" vertical="center"/>
    </xf>
    <xf numFmtId="0" fontId="2" fillId="0" borderId="0" xfId="0" applyFont="1" applyBorder="1" applyAlignment="1">
      <alignment horizontal="right" vertical="center"/>
    </xf>
    <xf numFmtId="0" fontId="3" fillId="0" borderId="26"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20" fillId="7" borderId="23" xfId="0" applyFont="1" applyFill="1" applyBorder="1" applyAlignment="1">
      <alignment horizontal="center" vertical="center"/>
    </xf>
    <xf numFmtId="0" fontId="20" fillId="7" borderId="24" xfId="0" applyFont="1" applyFill="1" applyBorder="1" applyAlignment="1">
      <alignment horizontal="center" vertical="center"/>
    </xf>
    <xf numFmtId="0" fontId="20" fillId="7" borderId="25" xfId="0" applyFont="1" applyFill="1" applyBorder="1" applyAlignment="1">
      <alignment horizontal="center" vertical="center"/>
    </xf>
    <xf numFmtId="0" fontId="3" fillId="3" borderId="0"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1" fontId="3" fillId="3" borderId="0" xfId="0" applyNumberFormat="1" applyFont="1" applyFill="1" applyBorder="1" applyAlignment="1" applyProtection="1">
      <alignment horizontal="left" vertical="center"/>
      <protection locked="0"/>
    </xf>
    <xf numFmtId="0" fontId="2" fillId="3" borderId="0" xfId="0" applyFont="1" applyFill="1" applyBorder="1" applyAlignment="1">
      <alignment horizontal="left" vertical="center"/>
    </xf>
    <xf numFmtId="14" fontId="3" fillId="3" borderId="0" xfId="0" applyNumberFormat="1" applyFont="1" applyFill="1" applyBorder="1" applyAlignment="1" applyProtection="1">
      <alignment horizontal="left" vertical="center"/>
      <protection locked="0"/>
    </xf>
    <xf numFmtId="14" fontId="3" fillId="3" borderId="9" xfId="0" applyNumberFormat="1" applyFont="1" applyFill="1" applyBorder="1" applyAlignment="1" applyProtection="1">
      <alignment horizontal="left" vertical="center"/>
      <protection locked="0"/>
    </xf>
    <xf numFmtId="0" fontId="3" fillId="3" borderId="26" xfId="0" applyFont="1" applyFill="1" applyBorder="1" applyAlignment="1" applyProtection="1">
      <alignment horizontal="left" vertical="center"/>
      <protection locked="0"/>
    </xf>
    <xf numFmtId="0" fontId="2" fillId="3" borderId="53" xfId="0" applyFont="1" applyFill="1" applyBorder="1" applyAlignment="1" applyProtection="1">
      <alignment horizontal="center" vertical="top" wrapText="1"/>
      <protection locked="0"/>
    </xf>
    <xf numFmtId="0" fontId="2" fillId="3" borderId="54" xfId="0" applyFont="1" applyFill="1" applyBorder="1" applyAlignment="1" applyProtection="1">
      <alignment horizontal="center" vertical="top" wrapText="1"/>
      <protection locked="0"/>
    </xf>
    <xf numFmtId="0" fontId="2" fillId="3" borderId="55" xfId="0" applyFont="1" applyFill="1" applyBorder="1" applyAlignment="1" applyProtection="1">
      <alignment horizontal="center" vertical="top" wrapText="1"/>
      <protection locked="0"/>
    </xf>
    <xf numFmtId="0" fontId="2" fillId="3" borderId="14" xfId="0" applyFont="1" applyFill="1" applyBorder="1" applyAlignment="1" applyProtection="1">
      <alignment horizontal="center" vertical="top" wrapText="1"/>
      <protection locked="0"/>
    </xf>
    <xf numFmtId="0" fontId="2" fillId="3" borderId="15" xfId="0" applyFont="1" applyFill="1" applyBorder="1" applyAlignment="1" applyProtection="1">
      <alignment horizontal="center" vertical="top" wrapText="1"/>
      <protection locked="0"/>
    </xf>
    <xf numFmtId="0" fontId="2" fillId="3" borderId="52" xfId="0" applyFont="1" applyFill="1" applyBorder="1" applyAlignment="1" applyProtection="1">
      <alignment horizontal="center" vertical="top" wrapText="1"/>
      <protection locked="0"/>
    </xf>
    <xf numFmtId="0" fontId="2" fillId="2" borderId="51" xfId="0" applyFont="1" applyFill="1" applyBorder="1" applyAlignment="1">
      <alignment horizontal="justify" vertical="center"/>
    </xf>
    <xf numFmtId="0" fontId="2" fillId="2" borderId="52" xfId="0" applyFont="1" applyFill="1" applyBorder="1" applyAlignment="1">
      <alignment horizontal="justify" vertical="center"/>
    </xf>
    <xf numFmtId="10" fontId="7" fillId="0" borderId="0" xfId="0" applyNumberFormat="1" applyFont="1" applyBorder="1" applyAlignment="1">
      <alignment horizontal="center"/>
    </xf>
  </cellXfs>
  <cellStyles count="5">
    <cellStyle name="Normal" xfId="0" builtinId="0"/>
    <cellStyle name="Normal 2" xfId="1" xr:uid="{00000000-0005-0000-0000-000001000000}"/>
    <cellStyle name="Porcentagem" xfId="2" builtinId="5"/>
    <cellStyle name="Porcentagem 2" xfId="3" xr:uid="{00000000-0005-0000-0000-000003000000}"/>
    <cellStyle name="Vírgula" xfId="4"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31749</xdr:colOff>
      <xdr:row>0</xdr:row>
      <xdr:rowOff>1148128</xdr:rowOff>
    </xdr:to>
    <xdr:pic>
      <xdr:nvPicPr>
        <xdr:cNvPr id="2" name="Imagem 1">
          <a:extLst>
            <a:ext uri="{FF2B5EF4-FFF2-40B4-BE49-F238E27FC236}">
              <a16:creationId xmlns:a16="http://schemas.microsoft.com/office/drawing/2014/main" id="{CE787C76-E13E-47C8-8F5C-3DA62F90A1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604249" cy="114812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3"/>
  <sheetViews>
    <sheetView showGridLines="0" tabSelected="1" zoomScale="80" zoomScaleNormal="80" workbookViewId="0">
      <selection activeCell="R9" sqref="R9"/>
    </sheetView>
  </sheetViews>
  <sheetFormatPr defaultRowHeight="14.25" x14ac:dyDescent="0.2"/>
  <cols>
    <col min="1" max="1" width="29.42578125" style="1" customWidth="1"/>
    <col min="2" max="3" width="4.42578125" style="1" customWidth="1"/>
    <col min="4" max="4" width="9.140625" style="1" customWidth="1"/>
    <col min="5" max="5" width="3.7109375" style="2" customWidth="1"/>
    <col min="6" max="6" width="15" style="1" customWidth="1"/>
    <col min="7" max="7" width="1.42578125" style="1" customWidth="1"/>
    <col min="8" max="8" width="10.85546875" style="1" customWidth="1"/>
    <col min="9" max="9" width="17" style="1" customWidth="1"/>
    <col min="10" max="10" width="15.140625" style="2" customWidth="1"/>
    <col min="11" max="11" width="17.5703125" style="1" customWidth="1"/>
    <col min="12" max="12" width="1" style="54" customWidth="1"/>
    <col min="13" max="13" width="9.140625" style="1"/>
    <col min="14" max="14" width="10.42578125" style="1" bestFit="1" customWidth="1"/>
    <col min="15" max="16384" width="9.140625" style="1"/>
  </cols>
  <sheetData>
    <row r="1" spans="1:18" ht="92.25" customHeight="1" thickBot="1" x14ac:dyDescent="0.25"/>
    <row r="2" spans="1:18" ht="30" customHeight="1" thickTop="1" x14ac:dyDescent="0.2">
      <c r="A2" s="118" t="s">
        <v>0</v>
      </c>
      <c r="B2" s="119"/>
      <c r="C2" s="119"/>
      <c r="D2" s="119"/>
      <c r="E2" s="119"/>
      <c r="F2" s="119"/>
      <c r="G2" s="119"/>
      <c r="H2" s="119"/>
      <c r="I2" s="119"/>
      <c r="J2" s="119"/>
      <c r="K2" s="120"/>
      <c r="L2" s="33"/>
      <c r="M2" s="96" t="s">
        <v>306</v>
      </c>
      <c r="N2" s="28" t="s">
        <v>301</v>
      </c>
    </row>
    <row r="3" spans="1:18" ht="24.95" customHeight="1" x14ac:dyDescent="0.2">
      <c r="A3" s="121" t="s">
        <v>1</v>
      </c>
      <c r="B3" s="122"/>
      <c r="C3" s="122"/>
      <c r="D3" s="122"/>
      <c r="E3" s="122"/>
      <c r="F3" s="122"/>
      <c r="G3" s="122"/>
      <c r="H3" s="122"/>
      <c r="I3" s="122"/>
      <c r="J3" s="122"/>
      <c r="K3" s="123"/>
      <c r="L3" s="33"/>
      <c r="N3" s="28" t="s">
        <v>302</v>
      </c>
    </row>
    <row r="4" spans="1:18" ht="15" customHeight="1" x14ac:dyDescent="0.2">
      <c r="A4" s="92" t="s">
        <v>2</v>
      </c>
      <c r="B4" s="125"/>
      <c r="C4" s="125"/>
      <c r="D4" s="125"/>
      <c r="E4" s="125"/>
      <c r="F4" s="125"/>
      <c r="G4" s="125"/>
      <c r="H4" s="125"/>
      <c r="I4" s="125"/>
      <c r="J4" s="125"/>
      <c r="K4" s="93"/>
      <c r="L4" s="34"/>
      <c r="N4" s="28"/>
    </row>
    <row r="5" spans="1:18" ht="15" customHeight="1" x14ac:dyDescent="0.25">
      <c r="A5" s="92" t="s">
        <v>3</v>
      </c>
      <c r="B5" s="125"/>
      <c r="C5" s="125"/>
      <c r="D5" s="125"/>
      <c r="E5" s="125"/>
      <c r="F5" s="125"/>
      <c r="G5" s="94"/>
      <c r="H5" s="94"/>
      <c r="I5" s="124" t="s">
        <v>4</v>
      </c>
      <c r="J5" s="124"/>
      <c r="K5" s="95"/>
      <c r="L5" s="35"/>
    </row>
    <row r="6" spans="1:18" ht="15" customHeight="1" x14ac:dyDescent="0.2">
      <c r="A6" s="106" t="s">
        <v>5</v>
      </c>
      <c r="B6" s="126"/>
      <c r="C6" s="126"/>
      <c r="D6" s="126"/>
      <c r="E6" s="126"/>
      <c r="F6" s="126"/>
      <c r="G6" s="126"/>
      <c r="H6" s="126"/>
      <c r="I6" s="126"/>
      <c r="J6" s="126"/>
      <c r="K6" s="127"/>
      <c r="L6" s="36"/>
    </row>
    <row r="7" spans="1:18" ht="24.95" customHeight="1" x14ac:dyDescent="0.2">
      <c r="A7" s="128" t="s">
        <v>6</v>
      </c>
      <c r="B7" s="129"/>
      <c r="C7" s="129"/>
      <c r="D7" s="129"/>
      <c r="E7" s="129"/>
      <c r="F7" s="129"/>
      <c r="G7" s="129"/>
      <c r="H7" s="129"/>
      <c r="I7" s="129"/>
      <c r="J7" s="129"/>
      <c r="K7" s="130"/>
      <c r="L7" s="33"/>
    </row>
    <row r="8" spans="1:18" ht="15" customHeight="1" x14ac:dyDescent="0.2">
      <c r="A8" s="106" t="s">
        <v>7</v>
      </c>
      <c r="B8" s="131"/>
      <c r="C8" s="131"/>
      <c r="D8" s="131"/>
      <c r="E8" s="131"/>
      <c r="F8" s="131"/>
      <c r="G8" s="131"/>
      <c r="H8" s="131"/>
      <c r="I8" s="131"/>
      <c r="J8" s="131"/>
      <c r="K8" s="132"/>
      <c r="L8" s="36"/>
      <c r="M8" s="80" t="s">
        <v>300</v>
      </c>
      <c r="N8" s="32"/>
      <c r="O8" s="32"/>
      <c r="P8" s="32"/>
    </row>
    <row r="9" spans="1:18" ht="15" customHeight="1" thickBot="1" x14ac:dyDescent="0.25">
      <c r="A9" s="106" t="s">
        <v>8</v>
      </c>
      <c r="B9" s="131"/>
      <c r="C9" s="131"/>
      <c r="D9" s="131"/>
      <c r="E9" s="131"/>
      <c r="F9" s="131"/>
      <c r="G9" s="97"/>
      <c r="H9" s="98" t="s">
        <v>9</v>
      </c>
      <c r="I9" s="131"/>
      <c r="J9" s="131"/>
      <c r="K9" s="132"/>
      <c r="L9" s="37"/>
      <c r="M9" s="91" t="s">
        <v>302</v>
      </c>
      <c r="N9" s="82" t="str">
        <f>IF(M9="Não"," Sugerir abrir um MEI/CNPJ e emitir NFS-e"," RPA Isento do ISS / Emitir NFS-e")</f>
        <v xml:space="preserve"> Sugerir abrir um MEI/CNPJ e emitir NFS-e</v>
      </c>
      <c r="O9" s="32"/>
      <c r="P9" s="32"/>
    </row>
    <row r="10" spans="1:18" ht="15" customHeight="1" thickTop="1" x14ac:dyDescent="0.2">
      <c r="A10" s="55" t="s">
        <v>10</v>
      </c>
      <c r="B10" s="133"/>
      <c r="C10" s="133"/>
      <c r="D10" s="133"/>
      <c r="E10" s="133"/>
      <c r="F10" s="133"/>
      <c r="G10" s="97"/>
      <c r="H10" s="96" t="s">
        <v>11</v>
      </c>
      <c r="I10" s="96"/>
      <c r="J10" s="134"/>
      <c r="K10" s="135"/>
      <c r="L10" s="38"/>
      <c r="M10" s="32"/>
    </row>
    <row r="11" spans="1:18" ht="15" customHeight="1" x14ac:dyDescent="0.2">
      <c r="A11" s="106" t="s">
        <v>12</v>
      </c>
      <c r="B11" s="131"/>
      <c r="C11" s="131"/>
      <c r="D11" s="131"/>
      <c r="E11" s="131"/>
      <c r="F11" s="131"/>
      <c r="G11" s="97"/>
      <c r="H11" s="98" t="s">
        <v>13</v>
      </c>
      <c r="I11" s="134"/>
      <c r="J11" s="134"/>
      <c r="K11" s="135"/>
      <c r="L11" s="38"/>
    </row>
    <row r="12" spans="1:18" ht="15" customHeight="1" thickBot="1" x14ac:dyDescent="0.25">
      <c r="A12" s="92" t="s">
        <v>307</v>
      </c>
      <c r="B12" s="136"/>
      <c r="C12" s="136"/>
      <c r="D12" s="136"/>
      <c r="E12" s="136"/>
      <c r="F12" s="136"/>
      <c r="G12" s="136"/>
      <c r="H12" s="136"/>
      <c r="I12" s="136"/>
      <c r="J12" s="136"/>
      <c r="K12" s="137"/>
      <c r="L12" s="36"/>
    </row>
    <row r="13" spans="1:18" ht="15" customHeight="1" thickTop="1" x14ac:dyDescent="0.2">
      <c r="A13" s="149" t="s">
        <v>14</v>
      </c>
      <c r="B13" s="143"/>
      <c r="C13" s="144"/>
      <c r="D13" s="144"/>
      <c r="E13" s="144"/>
      <c r="F13" s="144"/>
      <c r="G13" s="144"/>
      <c r="H13" s="144"/>
      <c r="I13" s="144"/>
      <c r="J13" s="144"/>
      <c r="K13" s="145"/>
      <c r="L13" s="39"/>
    </row>
    <row r="14" spans="1:18" ht="15" customHeight="1" thickBot="1" x14ac:dyDescent="0.25">
      <c r="A14" s="150"/>
      <c r="B14" s="146"/>
      <c r="C14" s="147"/>
      <c r="D14" s="147"/>
      <c r="E14" s="147"/>
      <c r="F14" s="147"/>
      <c r="G14" s="147"/>
      <c r="H14" s="147"/>
      <c r="I14" s="147"/>
      <c r="J14" s="147"/>
      <c r="K14" s="148"/>
      <c r="L14" s="39"/>
    </row>
    <row r="15" spans="1:18" ht="15" customHeight="1" thickTop="1" thickBot="1" x14ac:dyDescent="0.25">
      <c r="A15" s="138" t="s">
        <v>15</v>
      </c>
      <c r="B15" s="139"/>
      <c r="C15" s="139"/>
      <c r="D15" s="139"/>
      <c r="E15" s="139"/>
      <c r="F15" s="139"/>
      <c r="G15" s="59"/>
      <c r="H15" s="140" t="s">
        <v>16</v>
      </c>
      <c r="I15" s="141"/>
      <c r="J15" s="141"/>
      <c r="K15" s="142"/>
      <c r="L15" s="33"/>
      <c r="M15" s="81" t="s">
        <v>303</v>
      </c>
      <c r="N15" s="3"/>
      <c r="O15" s="4"/>
      <c r="P15" s="4"/>
      <c r="Q15" s="4"/>
      <c r="R15" s="4"/>
    </row>
    <row r="16" spans="1:18" ht="15" customHeight="1" thickTop="1" x14ac:dyDescent="0.2">
      <c r="A16" s="151" t="s">
        <v>17</v>
      </c>
      <c r="B16" s="152"/>
      <c r="C16" s="152"/>
      <c r="D16" s="152"/>
      <c r="E16" s="86" t="s">
        <v>18</v>
      </c>
      <c r="F16" s="88"/>
      <c r="G16" s="59"/>
      <c r="H16" s="153" t="s">
        <v>19</v>
      </c>
      <c r="I16" s="152"/>
      <c r="J16" s="107" t="s">
        <v>18</v>
      </c>
      <c r="K16" s="60">
        <f>F19</f>
        <v>0</v>
      </c>
      <c r="L16" s="40"/>
      <c r="M16" s="154"/>
      <c r="N16" s="154"/>
      <c r="O16" s="154"/>
      <c r="P16" s="154"/>
      <c r="Q16" s="154"/>
      <c r="R16" s="154"/>
    </row>
    <row r="17" spans="1:18" ht="15" customHeight="1" x14ac:dyDescent="0.2">
      <c r="A17" s="151" t="s">
        <v>17</v>
      </c>
      <c r="B17" s="152"/>
      <c r="C17" s="152"/>
      <c r="D17" s="152"/>
      <c r="E17" s="86" t="s">
        <v>18</v>
      </c>
      <c r="F17" s="89"/>
      <c r="G17" s="59"/>
      <c r="H17" s="155" t="s">
        <v>20</v>
      </c>
      <c r="I17" s="156"/>
      <c r="J17" s="107" t="s">
        <v>21</v>
      </c>
      <c r="K17" s="113">
        <f>IF(M9="Sim",0,_xlfn.XLOOKUP(B13,'ISS % - Serviços'!F:F,'ISS % - Serviços'!D:D))</f>
        <v>0</v>
      </c>
      <c r="L17" s="30"/>
      <c r="M17" s="3"/>
      <c r="N17" s="3"/>
      <c r="O17" s="3"/>
      <c r="P17" s="3"/>
      <c r="Q17" s="3"/>
      <c r="R17" s="3"/>
    </row>
    <row r="18" spans="1:18" ht="15" customHeight="1" thickBot="1" x14ac:dyDescent="0.25">
      <c r="A18" s="157" t="s">
        <v>17</v>
      </c>
      <c r="B18" s="158"/>
      <c r="C18" s="158"/>
      <c r="D18" s="158"/>
      <c r="E18" s="86" t="s">
        <v>18</v>
      </c>
      <c r="F18" s="90">
        <v>0</v>
      </c>
      <c r="G18" s="59"/>
      <c r="H18" s="159" t="s">
        <v>22</v>
      </c>
      <c r="I18" s="160"/>
      <c r="J18" s="107" t="s">
        <v>18</v>
      </c>
      <c r="K18" s="62">
        <f>K16*K17</f>
        <v>0</v>
      </c>
      <c r="L18" s="41"/>
      <c r="M18" s="3"/>
      <c r="N18" s="3"/>
      <c r="O18" s="3"/>
      <c r="P18" s="3"/>
      <c r="Q18" s="3"/>
      <c r="R18" s="3"/>
    </row>
    <row r="19" spans="1:18" ht="15" customHeight="1" thickTop="1" x14ac:dyDescent="0.2">
      <c r="A19" s="58" t="s">
        <v>23</v>
      </c>
      <c r="B19" s="63"/>
      <c r="C19" s="31"/>
      <c r="D19" s="31"/>
      <c r="E19" s="29" t="s">
        <v>18</v>
      </c>
      <c r="F19" s="87">
        <f>SUM(F16:F18)</f>
        <v>0</v>
      </c>
      <c r="G19" s="59"/>
      <c r="H19" s="6"/>
      <c r="I19" s="31"/>
      <c r="J19" s="31"/>
      <c r="K19" s="64"/>
      <c r="L19" s="42"/>
      <c r="M19" s="3"/>
      <c r="N19" s="104"/>
      <c r="O19" s="3"/>
      <c r="P19" s="3"/>
      <c r="Q19" s="3"/>
      <c r="R19" s="3"/>
    </row>
    <row r="20" spans="1:18" ht="15" customHeight="1" x14ac:dyDescent="0.2">
      <c r="A20" s="65"/>
      <c r="B20" s="7"/>
      <c r="C20" s="7"/>
      <c r="D20" s="7"/>
      <c r="E20" s="7"/>
      <c r="F20" s="8"/>
      <c r="G20" s="59"/>
      <c r="H20" s="9"/>
      <c r="I20" s="10"/>
      <c r="J20" s="11"/>
      <c r="K20" s="66"/>
      <c r="L20" s="43"/>
      <c r="M20" s="161"/>
      <c r="N20" s="161"/>
      <c r="O20" s="161"/>
      <c r="P20" s="161"/>
      <c r="Q20" s="161"/>
      <c r="R20" s="161"/>
    </row>
    <row r="21" spans="1:18" ht="15" customHeight="1" x14ac:dyDescent="0.2">
      <c r="A21" s="138" t="s">
        <v>24</v>
      </c>
      <c r="B21" s="162"/>
      <c r="C21" s="162"/>
      <c r="D21" s="162"/>
      <c r="E21" s="162"/>
      <c r="F21" s="162"/>
      <c r="G21" s="59"/>
      <c r="H21" s="163" t="s">
        <v>25</v>
      </c>
      <c r="I21" s="163"/>
      <c r="J21" s="163"/>
      <c r="K21" s="164"/>
      <c r="L21" s="33"/>
      <c r="N21" s="103"/>
    </row>
    <row r="22" spans="1:18" ht="15" customHeight="1" x14ac:dyDescent="0.2">
      <c r="A22" s="151" t="s">
        <v>26</v>
      </c>
      <c r="B22" s="152"/>
      <c r="C22" s="152"/>
      <c r="D22" s="152"/>
      <c r="E22" s="107" t="s">
        <v>18</v>
      </c>
      <c r="F22" s="12">
        <f>F19</f>
        <v>0</v>
      </c>
      <c r="G22" s="59"/>
      <c r="H22" s="165" t="s">
        <v>19</v>
      </c>
      <c r="I22" s="165"/>
      <c r="J22" s="107" t="s">
        <v>18</v>
      </c>
      <c r="K22" s="67">
        <f>F19</f>
        <v>0</v>
      </c>
      <c r="L22" s="44"/>
      <c r="N22" s="105"/>
    </row>
    <row r="23" spans="1:18" ht="15" customHeight="1" x14ac:dyDescent="0.2">
      <c r="A23" s="151" t="s">
        <v>27</v>
      </c>
      <c r="B23" s="152"/>
      <c r="C23" s="152"/>
      <c r="D23" s="152"/>
      <c r="E23" s="107" t="s">
        <v>21</v>
      </c>
      <c r="F23" s="114">
        <v>0.11</v>
      </c>
      <c r="G23" s="59"/>
      <c r="H23" s="166" t="s">
        <v>304</v>
      </c>
      <c r="I23" s="166"/>
      <c r="J23" s="107" t="s">
        <v>18</v>
      </c>
      <c r="K23" s="60">
        <f>F30</f>
        <v>0</v>
      </c>
      <c r="L23" s="40"/>
    </row>
    <row r="24" spans="1:18" ht="15" customHeight="1" x14ac:dyDescent="0.2">
      <c r="A24" s="167" t="s">
        <v>28</v>
      </c>
      <c r="B24" s="160"/>
      <c r="C24" s="160"/>
      <c r="D24" s="160"/>
      <c r="E24" s="107" t="s">
        <v>18</v>
      </c>
      <c r="F24" s="15">
        <f>MIN(F22*0.11,779.59)</f>
        <v>0</v>
      </c>
      <c r="G24" s="59"/>
      <c r="H24" s="166" t="s">
        <v>29</v>
      </c>
      <c r="I24" s="166"/>
      <c r="J24" s="107" t="s">
        <v>18</v>
      </c>
      <c r="K24" s="60">
        <f>K18</f>
        <v>0</v>
      </c>
      <c r="L24" s="40"/>
    </row>
    <row r="25" spans="1:18" ht="15" customHeight="1" x14ac:dyDescent="0.2">
      <c r="A25" s="168"/>
      <c r="B25" s="169"/>
      <c r="C25" s="169"/>
      <c r="D25" s="169"/>
      <c r="E25" s="169"/>
      <c r="F25" s="169"/>
      <c r="G25" s="59"/>
      <c r="H25" s="166" t="s">
        <v>30</v>
      </c>
      <c r="I25" s="166"/>
      <c r="J25" s="107" t="s">
        <v>18</v>
      </c>
      <c r="K25" s="68">
        <f>F24</f>
        <v>0</v>
      </c>
      <c r="L25" s="45"/>
    </row>
    <row r="26" spans="1:18" ht="15" customHeight="1" x14ac:dyDescent="0.2">
      <c r="A26" s="170" t="s">
        <v>305</v>
      </c>
      <c r="B26" s="171"/>
      <c r="C26" s="171"/>
      <c r="D26" s="171"/>
      <c r="E26" s="171"/>
      <c r="F26" s="171"/>
      <c r="G26" s="59"/>
      <c r="H26" s="172" t="s">
        <v>31</v>
      </c>
      <c r="I26" s="172"/>
      <c r="J26" s="109" t="s">
        <v>18</v>
      </c>
      <c r="K26" s="110">
        <f>K22-(SUM(K23:K25))</f>
        <v>0</v>
      </c>
      <c r="L26" s="43"/>
      <c r="O26" s="14"/>
    </row>
    <row r="27" spans="1:18" ht="15" customHeight="1" x14ac:dyDescent="0.25">
      <c r="A27" s="70" t="s">
        <v>32</v>
      </c>
      <c r="B27" s="71"/>
      <c r="C27" s="71"/>
      <c r="D27" s="71"/>
      <c r="E27" s="72" t="s">
        <v>18</v>
      </c>
      <c r="F27" s="15">
        <f>F16-F24</f>
        <v>0</v>
      </c>
      <c r="G27" s="59"/>
      <c r="H27" s="173" t="s">
        <v>33</v>
      </c>
      <c r="I27" s="173"/>
      <c r="J27" s="173"/>
      <c r="K27" s="174"/>
      <c r="L27" s="46"/>
    </row>
    <row r="28" spans="1:18" ht="15" customHeight="1" x14ac:dyDescent="0.2">
      <c r="A28" s="70" t="s">
        <v>34</v>
      </c>
      <c r="B28" s="71"/>
      <c r="C28" s="71"/>
      <c r="D28" s="71"/>
      <c r="E28" s="72" t="s">
        <v>21</v>
      </c>
      <c r="F28" s="16">
        <f>Imposto_de_Renda!G10</f>
        <v>0</v>
      </c>
      <c r="G28" s="59"/>
      <c r="H28" s="175"/>
      <c r="I28" s="175"/>
      <c r="J28" s="175"/>
      <c r="K28" s="176"/>
      <c r="L28" s="47"/>
    </row>
    <row r="29" spans="1:18" ht="15" customHeight="1" x14ac:dyDescent="0.2">
      <c r="A29" s="70" t="s">
        <v>35</v>
      </c>
      <c r="B29" s="71"/>
      <c r="C29" s="71"/>
      <c r="D29" s="71"/>
      <c r="E29" s="72" t="s">
        <v>18</v>
      </c>
      <c r="F29" s="15">
        <f>Imposto_de_Renda!H10</f>
        <v>0</v>
      </c>
      <c r="G29" s="59"/>
      <c r="H29" s="175"/>
      <c r="I29" s="175"/>
      <c r="J29" s="175"/>
      <c r="K29" s="176"/>
      <c r="L29" s="47"/>
    </row>
    <row r="30" spans="1:18" ht="15" customHeight="1" x14ac:dyDescent="0.2">
      <c r="A30" s="73" t="s">
        <v>36</v>
      </c>
      <c r="B30" s="71"/>
      <c r="C30" s="71"/>
      <c r="D30" s="71"/>
      <c r="E30" s="71"/>
      <c r="F30" s="15">
        <f>Imposto_de_Renda!B2</f>
        <v>0</v>
      </c>
      <c r="G30" s="59"/>
      <c r="H30" s="175"/>
      <c r="I30" s="175"/>
      <c r="J30" s="175"/>
      <c r="K30" s="176"/>
      <c r="L30" s="47"/>
    </row>
    <row r="31" spans="1:18" ht="15" customHeight="1" x14ac:dyDescent="0.2">
      <c r="A31" s="177"/>
      <c r="B31" s="178"/>
      <c r="C31" s="178"/>
      <c r="D31" s="178"/>
      <c r="E31" s="178"/>
      <c r="F31" s="178"/>
      <c r="G31" s="59"/>
      <c r="H31" s="175"/>
      <c r="I31" s="175"/>
      <c r="J31" s="175"/>
      <c r="K31" s="176"/>
      <c r="L31" s="47"/>
      <c r="N31" s="102"/>
    </row>
    <row r="32" spans="1:18" ht="15" customHeight="1" x14ac:dyDescent="0.2">
      <c r="A32" s="179" t="s">
        <v>37</v>
      </c>
      <c r="B32" s="180"/>
      <c r="C32" s="180"/>
      <c r="D32" s="180"/>
      <c r="E32" s="180"/>
      <c r="F32" s="180"/>
      <c r="G32" s="180"/>
      <c r="H32" s="180"/>
      <c r="I32" s="180"/>
      <c r="J32" s="17" t="s">
        <v>18</v>
      </c>
      <c r="K32" s="74">
        <f>K26</f>
        <v>0</v>
      </c>
      <c r="L32" s="48"/>
    </row>
    <row r="33" spans="1:12" ht="15" customHeight="1" x14ac:dyDescent="0.2">
      <c r="A33" s="181"/>
      <c r="B33" s="182"/>
      <c r="C33" s="182"/>
      <c r="D33" s="182"/>
      <c r="E33" s="182"/>
      <c r="F33" s="182"/>
      <c r="G33" s="182"/>
      <c r="H33" s="182"/>
      <c r="I33" s="75"/>
      <c r="J33" s="107"/>
      <c r="K33" s="69"/>
      <c r="L33" s="43"/>
    </row>
    <row r="34" spans="1:12" ht="15" customHeight="1" x14ac:dyDescent="0.2">
      <c r="A34" s="76" t="s">
        <v>38</v>
      </c>
      <c r="B34" s="117"/>
      <c r="C34" s="117"/>
      <c r="D34" s="117"/>
      <c r="E34" s="117"/>
      <c r="F34" s="117"/>
      <c r="G34" s="59"/>
      <c r="H34" s="75" t="s">
        <v>39</v>
      </c>
      <c r="I34" s="183"/>
      <c r="J34" s="183"/>
      <c r="K34" s="184"/>
      <c r="L34" s="49"/>
    </row>
    <row r="35" spans="1:12" ht="15" customHeight="1" x14ac:dyDescent="0.2">
      <c r="A35" s="185"/>
      <c r="B35" s="186"/>
      <c r="C35" s="186"/>
      <c r="D35" s="186"/>
      <c r="E35" s="186"/>
      <c r="F35" s="186"/>
      <c r="G35" s="186"/>
      <c r="H35" s="186"/>
      <c r="I35" s="186"/>
      <c r="J35" s="186"/>
      <c r="K35" s="187"/>
      <c r="L35" s="50"/>
    </row>
    <row r="36" spans="1:12" ht="15" customHeight="1" x14ac:dyDescent="0.2">
      <c r="A36" s="77" t="s">
        <v>40</v>
      </c>
      <c r="B36" s="188"/>
      <c r="C36" s="188"/>
      <c r="D36" s="188"/>
      <c r="E36" s="188"/>
      <c r="F36" s="188"/>
      <c r="G36" s="188"/>
      <c r="H36" s="188"/>
      <c r="I36" s="188"/>
      <c r="J36" s="188"/>
      <c r="K36" s="189"/>
      <c r="L36" s="51"/>
    </row>
    <row r="37" spans="1:12" x14ac:dyDescent="0.2">
      <c r="A37" s="190" t="s">
        <v>41</v>
      </c>
      <c r="B37" s="191"/>
      <c r="C37" s="191"/>
      <c r="D37" s="191"/>
      <c r="E37" s="191"/>
      <c r="F37" s="191"/>
      <c r="G37" s="191"/>
      <c r="H37" s="191"/>
      <c r="I37" s="191"/>
      <c r="J37" s="191"/>
      <c r="K37" s="192"/>
      <c r="L37" s="52"/>
    </row>
    <row r="38" spans="1:12" ht="30" customHeight="1" x14ac:dyDescent="0.2">
      <c r="A38" s="193" t="str">
        <f t="shared" ref="A38:A43" si="0">A2</f>
        <v>RPA – RECIBO DE PAGAMENTO A AUTÔNOMO</v>
      </c>
      <c r="B38" s="194"/>
      <c r="C38" s="194"/>
      <c r="D38" s="194"/>
      <c r="E38" s="194"/>
      <c r="F38" s="194"/>
      <c r="G38" s="194"/>
      <c r="H38" s="194"/>
      <c r="I38" s="194"/>
      <c r="J38" s="194"/>
      <c r="K38" s="195"/>
      <c r="L38" s="33"/>
    </row>
    <row r="39" spans="1:12" ht="24.95" customHeight="1" x14ac:dyDescent="0.2">
      <c r="A39" s="121" t="str">
        <f t="shared" si="0"/>
        <v>DADOS DO EMITENTE</v>
      </c>
      <c r="B39" s="122"/>
      <c r="C39" s="122"/>
      <c r="D39" s="122"/>
      <c r="E39" s="122"/>
      <c r="F39" s="122"/>
      <c r="G39" s="122"/>
      <c r="H39" s="122"/>
      <c r="I39" s="122"/>
      <c r="J39" s="122"/>
      <c r="K39" s="123"/>
      <c r="L39" s="33"/>
    </row>
    <row r="40" spans="1:12" ht="15" customHeight="1" x14ac:dyDescent="0.2">
      <c r="A40" s="92" t="str">
        <f t="shared" si="0"/>
        <v>Nome ou Razão Social:</v>
      </c>
      <c r="B40" s="117">
        <f>B4</f>
        <v>0</v>
      </c>
      <c r="C40" s="117"/>
      <c r="D40" s="117"/>
      <c r="E40" s="117"/>
      <c r="F40" s="117"/>
      <c r="G40" s="117"/>
      <c r="H40" s="117"/>
      <c r="I40" s="117"/>
      <c r="J40" s="117"/>
      <c r="K40" s="56" t="s">
        <v>42</v>
      </c>
      <c r="L40" s="34"/>
    </row>
    <row r="41" spans="1:12" ht="15" customHeight="1" x14ac:dyDescent="0.25">
      <c r="A41" s="92" t="str">
        <f t="shared" si="0"/>
        <v>Matrícula (CNPJ/INSS):</v>
      </c>
      <c r="B41" s="117">
        <f>B5</f>
        <v>0</v>
      </c>
      <c r="C41" s="117"/>
      <c r="D41" s="117"/>
      <c r="E41" s="117"/>
      <c r="F41" s="117"/>
      <c r="G41" s="117"/>
      <c r="H41" s="117"/>
      <c r="I41" s="196" t="str">
        <f>I5</f>
        <v>Recibo Nº ou Mês/Ano:</v>
      </c>
      <c r="J41" s="196"/>
      <c r="K41" s="57"/>
      <c r="L41" s="35"/>
    </row>
    <row r="42" spans="1:12" ht="15" customHeight="1" x14ac:dyDescent="0.2">
      <c r="A42" s="106" t="str">
        <f t="shared" si="0"/>
        <v>Endereço:</v>
      </c>
      <c r="B42" s="197">
        <f>B6</f>
        <v>0</v>
      </c>
      <c r="C42" s="197"/>
      <c r="D42" s="197"/>
      <c r="E42" s="197"/>
      <c r="F42" s="197"/>
      <c r="G42" s="197"/>
      <c r="H42" s="197"/>
      <c r="I42" s="197"/>
      <c r="J42" s="197"/>
      <c r="K42" s="198"/>
      <c r="L42" s="36"/>
    </row>
    <row r="43" spans="1:12" ht="24.95" customHeight="1" x14ac:dyDescent="0.2">
      <c r="A43" s="199" t="str">
        <f t="shared" si="0"/>
        <v>DADOS DO PRESTADOR DE SERVIÇOS</v>
      </c>
      <c r="B43" s="200"/>
      <c r="C43" s="200"/>
      <c r="D43" s="200"/>
      <c r="E43" s="200"/>
      <c r="F43" s="200"/>
      <c r="G43" s="200"/>
      <c r="H43" s="200"/>
      <c r="I43" s="200"/>
      <c r="J43" s="200"/>
      <c r="K43" s="201"/>
      <c r="L43" s="33"/>
    </row>
    <row r="44" spans="1:12" ht="15" customHeight="1" x14ac:dyDescent="0.2">
      <c r="A44" s="106" t="s">
        <v>7</v>
      </c>
      <c r="B44" s="202">
        <f t="shared" ref="B44:B49" si="1">B8</f>
        <v>0</v>
      </c>
      <c r="C44" s="202"/>
      <c r="D44" s="202"/>
      <c r="E44" s="202"/>
      <c r="F44" s="202"/>
      <c r="G44" s="202"/>
      <c r="H44" s="202"/>
      <c r="I44" s="202"/>
      <c r="J44" s="202"/>
      <c r="K44" s="203"/>
      <c r="L44" s="36"/>
    </row>
    <row r="45" spans="1:12" ht="15" customHeight="1" x14ac:dyDescent="0.2">
      <c r="A45" s="106" t="s">
        <v>8</v>
      </c>
      <c r="B45" s="202">
        <f t="shared" si="1"/>
        <v>0</v>
      </c>
      <c r="C45" s="202"/>
      <c r="D45" s="202"/>
      <c r="E45" s="202"/>
      <c r="F45" s="202"/>
      <c r="G45" s="78"/>
      <c r="H45" s="108" t="s">
        <v>9</v>
      </c>
      <c r="I45" s="202">
        <f>I9</f>
        <v>0</v>
      </c>
      <c r="J45" s="202"/>
      <c r="K45" s="203"/>
      <c r="L45" s="37"/>
    </row>
    <row r="46" spans="1:12" ht="15" customHeight="1" x14ac:dyDescent="0.2">
      <c r="A46" s="55" t="s">
        <v>10</v>
      </c>
      <c r="B46" s="204">
        <f t="shared" si="1"/>
        <v>0</v>
      </c>
      <c r="C46" s="204"/>
      <c r="D46" s="204"/>
      <c r="E46" s="204"/>
      <c r="F46" s="204"/>
      <c r="G46" s="78"/>
      <c r="H46" s="205" t="s">
        <v>11</v>
      </c>
      <c r="I46" s="205"/>
      <c r="J46" s="206"/>
      <c r="K46" s="207"/>
      <c r="L46" s="38"/>
    </row>
    <row r="47" spans="1:12" ht="15" customHeight="1" x14ac:dyDescent="0.2">
      <c r="A47" s="106" t="s">
        <v>12</v>
      </c>
      <c r="B47" s="202">
        <f t="shared" si="1"/>
        <v>0</v>
      </c>
      <c r="C47" s="202"/>
      <c r="D47" s="202"/>
      <c r="E47" s="202"/>
      <c r="F47" s="202"/>
      <c r="G47" s="78"/>
      <c r="H47" s="108" t="s">
        <v>13</v>
      </c>
      <c r="I47" s="206"/>
      <c r="J47" s="206"/>
      <c r="K47" s="207"/>
      <c r="L47" s="38"/>
    </row>
    <row r="48" spans="1:12" ht="15" customHeight="1" thickBot="1" x14ac:dyDescent="0.25">
      <c r="A48" s="92" t="s">
        <v>307</v>
      </c>
      <c r="B48" s="208">
        <f t="shared" si="1"/>
        <v>0</v>
      </c>
      <c r="C48" s="208"/>
      <c r="D48" s="208"/>
      <c r="E48" s="208"/>
      <c r="F48" s="208"/>
      <c r="G48" s="208"/>
      <c r="H48" s="208"/>
      <c r="I48" s="208"/>
      <c r="J48" s="208"/>
      <c r="K48" s="203"/>
      <c r="L48" s="37"/>
    </row>
    <row r="49" spans="1:12" ht="15" customHeight="1" thickTop="1" x14ac:dyDescent="0.2">
      <c r="A49" s="149" t="s">
        <v>43</v>
      </c>
      <c r="B49" s="209">
        <f t="shared" si="1"/>
        <v>0</v>
      </c>
      <c r="C49" s="210"/>
      <c r="D49" s="210"/>
      <c r="E49" s="210"/>
      <c r="F49" s="210"/>
      <c r="G49" s="210"/>
      <c r="H49" s="210"/>
      <c r="I49" s="210"/>
      <c r="J49" s="210"/>
      <c r="K49" s="211"/>
      <c r="L49" s="37"/>
    </row>
    <row r="50" spans="1:12" ht="15" customHeight="1" thickBot="1" x14ac:dyDescent="0.25">
      <c r="A50" s="150"/>
      <c r="B50" s="212"/>
      <c r="C50" s="213"/>
      <c r="D50" s="213"/>
      <c r="E50" s="213"/>
      <c r="F50" s="213"/>
      <c r="G50" s="213"/>
      <c r="H50" s="213"/>
      <c r="I50" s="213"/>
      <c r="J50" s="213"/>
      <c r="K50" s="214"/>
      <c r="L50" s="53"/>
    </row>
    <row r="51" spans="1:12" ht="15" customHeight="1" thickTop="1" x14ac:dyDescent="0.2">
      <c r="A51" s="138" t="str">
        <f>A15</f>
        <v>BASE DE CÁLCULO</v>
      </c>
      <c r="B51" s="139"/>
      <c r="C51" s="139"/>
      <c r="D51" s="139"/>
      <c r="E51" s="139"/>
      <c r="F51" s="139"/>
      <c r="G51" s="59"/>
      <c r="H51" s="140" t="str">
        <f>H15</f>
        <v>CÁLCULO DO ISS</v>
      </c>
      <c r="I51" s="141"/>
      <c r="J51" s="141"/>
      <c r="K51" s="142"/>
      <c r="L51" s="33"/>
    </row>
    <row r="52" spans="1:12" ht="15" customHeight="1" x14ac:dyDescent="0.2">
      <c r="A52" s="151" t="str">
        <f>A16</f>
        <v>Valor dos Serviços Prestados........</v>
      </c>
      <c r="B52" s="152"/>
      <c r="C52" s="152"/>
      <c r="D52" s="152"/>
      <c r="E52" s="107" t="str">
        <f t="shared" ref="E52:F55" si="2">E16</f>
        <v>R$</v>
      </c>
      <c r="F52" s="12">
        <f t="shared" si="2"/>
        <v>0</v>
      </c>
      <c r="G52" s="59"/>
      <c r="H52" s="153" t="str">
        <f>H16</f>
        <v>Base de Cálculo........................</v>
      </c>
      <c r="I52" s="152"/>
      <c r="J52" s="107" t="str">
        <f t="shared" ref="J52:K54" si="3">J16</f>
        <v>R$</v>
      </c>
      <c r="K52" s="60">
        <f t="shared" si="3"/>
        <v>0</v>
      </c>
      <c r="L52" s="40"/>
    </row>
    <row r="53" spans="1:12" ht="15" customHeight="1" x14ac:dyDescent="0.2">
      <c r="A53" s="151" t="str">
        <f>A17</f>
        <v>Valor dos Serviços Prestados........</v>
      </c>
      <c r="B53" s="152"/>
      <c r="C53" s="152"/>
      <c r="D53" s="152"/>
      <c r="E53" s="107" t="str">
        <f t="shared" si="2"/>
        <v>R$</v>
      </c>
      <c r="F53" s="12">
        <f t="shared" si="2"/>
        <v>0</v>
      </c>
      <c r="G53" s="59"/>
      <c r="H53" s="155" t="str">
        <f>H17</f>
        <v>Alíquota....................................</v>
      </c>
      <c r="I53" s="156"/>
      <c r="J53" s="107" t="str">
        <f t="shared" si="3"/>
        <v>%</v>
      </c>
      <c r="K53" s="61">
        <f t="shared" si="3"/>
        <v>0</v>
      </c>
      <c r="L53" s="30"/>
    </row>
    <row r="54" spans="1:12" ht="15" customHeight="1" x14ac:dyDescent="0.2">
      <c r="A54" s="157" t="str">
        <f>A18</f>
        <v>Valor dos Serviços Prestados........</v>
      </c>
      <c r="B54" s="158"/>
      <c r="C54" s="158"/>
      <c r="D54" s="158"/>
      <c r="E54" s="107" t="str">
        <f t="shared" si="2"/>
        <v>R$</v>
      </c>
      <c r="F54" s="12">
        <f t="shared" si="2"/>
        <v>0</v>
      </c>
      <c r="G54" s="59"/>
      <c r="H54" s="159" t="str">
        <f>H18</f>
        <v>Valor a Recolher........................</v>
      </c>
      <c r="I54" s="160"/>
      <c r="J54" s="107" t="str">
        <f t="shared" si="3"/>
        <v>R$</v>
      </c>
      <c r="K54" s="60">
        <f t="shared" si="3"/>
        <v>0</v>
      </c>
      <c r="L54" s="40"/>
    </row>
    <row r="55" spans="1:12" ht="15" customHeight="1" x14ac:dyDescent="0.2">
      <c r="A55" s="58" t="s">
        <v>23</v>
      </c>
      <c r="B55" s="63"/>
      <c r="C55" s="31"/>
      <c r="D55" s="31"/>
      <c r="E55" s="29" t="str">
        <f t="shared" si="2"/>
        <v>R$</v>
      </c>
      <c r="F55" s="5">
        <f t="shared" si="2"/>
        <v>0</v>
      </c>
      <c r="G55" s="59"/>
      <c r="H55" s="6"/>
      <c r="I55" s="31"/>
      <c r="J55" s="31"/>
      <c r="K55" s="64"/>
      <c r="L55" s="42"/>
    </row>
    <row r="56" spans="1:12" ht="15" customHeight="1" x14ac:dyDescent="0.2">
      <c r="A56" s="65"/>
      <c r="B56" s="7"/>
      <c r="C56" s="7"/>
      <c r="D56" s="7"/>
      <c r="E56" s="7"/>
      <c r="F56" s="8"/>
      <c r="G56" s="59"/>
      <c r="H56" s="9"/>
      <c r="I56" s="10"/>
      <c r="J56" s="11"/>
      <c r="K56" s="66"/>
      <c r="L56" s="43"/>
    </row>
    <row r="57" spans="1:12" ht="15" customHeight="1" x14ac:dyDescent="0.2">
      <c r="A57" s="138" t="s">
        <v>24</v>
      </c>
      <c r="B57" s="162"/>
      <c r="C57" s="162"/>
      <c r="D57" s="162"/>
      <c r="E57" s="162"/>
      <c r="F57" s="162"/>
      <c r="G57" s="59"/>
      <c r="H57" s="163" t="str">
        <f t="shared" ref="H57:H63" si="4">H21</f>
        <v>DESCONTOS</v>
      </c>
      <c r="I57" s="163"/>
      <c r="J57" s="163"/>
      <c r="K57" s="164"/>
      <c r="L57" s="33"/>
    </row>
    <row r="58" spans="1:12" ht="15" customHeight="1" x14ac:dyDescent="0.2">
      <c r="A58" s="151" t="s">
        <v>26</v>
      </c>
      <c r="B58" s="152"/>
      <c r="C58" s="152"/>
      <c r="D58" s="152"/>
      <c r="E58" s="107" t="s">
        <v>18</v>
      </c>
      <c r="F58" s="12">
        <f>F22</f>
        <v>0</v>
      </c>
      <c r="G58" s="59"/>
      <c r="H58" s="165" t="str">
        <f t="shared" si="4"/>
        <v>Base de Cálculo........................</v>
      </c>
      <c r="I58" s="165"/>
      <c r="J58" s="107" t="str">
        <f t="shared" ref="J58:K62" si="5">J22</f>
        <v>R$</v>
      </c>
      <c r="K58" s="67">
        <f t="shared" si="5"/>
        <v>0</v>
      </c>
      <c r="L58" s="44"/>
    </row>
    <row r="59" spans="1:12" ht="15" customHeight="1" x14ac:dyDescent="0.2">
      <c r="A59" s="151" t="s">
        <v>27</v>
      </c>
      <c r="B59" s="152"/>
      <c r="C59" s="152"/>
      <c r="D59" s="152"/>
      <c r="E59" s="107" t="s">
        <v>21</v>
      </c>
      <c r="F59" s="13">
        <f>F23</f>
        <v>0.11</v>
      </c>
      <c r="G59" s="59"/>
      <c r="H59" s="166" t="str">
        <f t="shared" si="4"/>
        <v>IRRF Retido..............................</v>
      </c>
      <c r="I59" s="166"/>
      <c r="J59" s="107" t="str">
        <f t="shared" si="5"/>
        <v>R$</v>
      </c>
      <c r="K59" s="60">
        <f t="shared" si="5"/>
        <v>0</v>
      </c>
      <c r="L59" s="40"/>
    </row>
    <row r="60" spans="1:12" ht="15" customHeight="1" x14ac:dyDescent="0.2">
      <c r="A60" s="167" t="s">
        <v>28</v>
      </c>
      <c r="B60" s="160"/>
      <c r="C60" s="160"/>
      <c r="D60" s="160"/>
      <c r="E60" s="107" t="s">
        <v>18</v>
      </c>
      <c r="F60" s="12">
        <f>F24</f>
        <v>0</v>
      </c>
      <c r="G60" s="59"/>
      <c r="H60" s="166" t="str">
        <f t="shared" si="4"/>
        <v>ISS Retido................................</v>
      </c>
      <c r="I60" s="166"/>
      <c r="J60" s="107" t="str">
        <f t="shared" si="5"/>
        <v>R$</v>
      </c>
      <c r="K60" s="60">
        <f t="shared" si="5"/>
        <v>0</v>
      </c>
      <c r="L60" s="40"/>
    </row>
    <row r="61" spans="1:12" ht="15" customHeight="1" x14ac:dyDescent="0.2">
      <c r="A61" s="168"/>
      <c r="B61" s="169"/>
      <c r="C61" s="169"/>
      <c r="D61" s="169"/>
      <c r="E61" s="169"/>
      <c r="F61" s="169"/>
      <c r="G61" s="59"/>
      <c r="H61" s="166" t="str">
        <f t="shared" si="4"/>
        <v>INSS Retido..............................</v>
      </c>
      <c r="I61" s="166"/>
      <c r="J61" s="107" t="str">
        <f t="shared" si="5"/>
        <v>R$</v>
      </c>
      <c r="K61" s="68">
        <f t="shared" si="5"/>
        <v>0</v>
      </c>
      <c r="L61" s="45"/>
    </row>
    <row r="62" spans="1:12" ht="15" customHeight="1" x14ac:dyDescent="0.2">
      <c r="A62" s="170" t="s">
        <v>305</v>
      </c>
      <c r="B62" s="171"/>
      <c r="C62" s="171"/>
      <c r="D62" s="171"/>
      <c r="E62" s="171"/>
      <c r="F62" s="171"/>
      <c r="G62" s="59"/>
      <c r="H62" s="172" t="str">
        <f t="shared" si="4"/>
        <v>Valor Líquido a Receber</v>
      </c>
      <c r="I62" s="172"/>
      <c r="J62" s="109" t="str">
        <f t="shared" si="5"/>
        <v>R$</v>
      </c>
      <c r="K62" s="110">
        <f t="shared" si="5"/>
        <v>0</v>
      </c>
      <c r="L62" s="43"/>
    </row>
    <row r="63" spans="1:12" ht="15" customHeight="1" x14ac:dyDescent="0.25">
      <c r="A63" s="70" t="s">
        <v>32</v>
      </c>
      <c r="B63" s="71"/>
      <c r="C63" s="71"/>
      <c r="D63" s="71"/>
      <c r="E63" s="72" t="s">
        <v>18</v>
      </c>
      <c r="F63" s="15">
        <f>F27</f>
        <v>0</v>
      </c>
      <c r="G63" s="59"/>
      <c r="H63" s="173" t="str">
        <f t="shared" si="4"/>
        <v>SERVIÇO PRESTADO</v>
      </c>
      <c r="I63" s="173"/>
      <c r="J63" s="173"/>
      <c r="K63" s="174"/>
      <c r="L63" s="46"/>
    </row>
    <row r="64" spans="1:12" ht="15" customHeight="1" x14ac:dyDescent="0.2">
      <c r="A64" s="70" t="s">
        <v>34</v>
      </c>
      <c r="B64" s="71"/>
      <c r="C64" s="71"/>
      <c r="D64" s="71"/>
      <c r="E64" s="72" t="s">
        <v>21</v>
      </c>
      <c r="F64" s="16">
        <f>F28</f>
        <v>0</v>
      </c>
      <c r="G64" s="59"/>
      <c r="H64" s="175"/>
      <c r="I64" s="175"/>
      <c r="J64" s="175"/>
      <c r="K64" s="176"/>
      <c r="L64" s="47"/>
    </row>
    <row r="65" spans="1:12" ht="15" customHeight="1" x14ac:dyDescent="0.2">
      <c r="A65" s="70" t="s">
        <v>35</v>
      </c>
      <c r="B65" s="71"/>
      <c r="C65" s="71"/>
      <c r="D65" s="71"/>
      <c r="E65" s="72" t="s">
        <v>18</v>
      </c>
      <c r="F65" s="15">
        <f>F29</f>
        <v>0</v>
      </c>
      <c r="G65" s="59"/>
      <c r="H65" s="175"/>
      <c r="I65" s="175"/>
      <c r="J65" s="175"/>
      <c r="K65" s="176"/>
      <c r="L65" s="47"/>
    </row>
    <row r="66" spans="1:12" ht="15" customHeight="1" x14ac:dyDescent="0.2">
      <c r="A66" s="73" t="s">
        <v>36</v>
      </c>
      <c r="B66" s="71"/>
      <c r="C66" s="71"/>
      <c r="D66" s="71"/>
      <c r="E66" s="71"/>
      <c r="F66" s="15">
        <f>F30</f>
        <v>0</v>
      </c>
      <c r="G66" s="59"/>
      <c r="H66" s="175"/>
      <c r="I66" s="175"/>
      <c r="J66" s="175"/>
      <c r="K66" s="176"/>
      <c r="L66" s="47"/>
    </row>
    <row r="67" spans="1:12" ht="15" customHeight="1" x14ac:dyDescent="0.2">
      <c r="A67" s="177"/>
      <c r="B67" s="178"/>
      <c r="C67" s="178"/>
      <c r="D67" s="178"/>
      <c r="E67" s="178"/>
      <c r="F67" s="178"/>
      <c r="G67" s="59"/>
      <c r="H67" s="175"/>
      <c r="I67" s="175"/>
      <c r="J67" s="175"/>
      <c r="K67" s="176"/>
      <c r="L67" s="47"/>
    </row>
    <row r="68" spans="1:12" ht="15" customHeight="1" x14ac:dyDescent="0.2">
      <c r="A68" s="179" t="str">
        <f>A32</f>
        <v>Recebi do ente acima identificado pela prestação dos serviços a importância de:</v>
      </c>
      <c r="B68" s="180"/>
      <c r="C68" s="180"/>
      <c r="D68" s="180"/>
      <c r="E68" s="180"/>
      <c r="F68" s="180"/>
      <c r="G68" s="180"/>
      <c r="H68" s="180"/>
      <c r="I68" s="180"/>
      <c r="J68" s="17" t="str">
        <f>J32</f>
        <v>R$</v>
      </c>
      <c r="K68" s="74">
        <f>K32</f>
        <v>0</v>
      </c>
      <c r="L68" s="48"/>
    </row>
    <row r="69" spans="1:12" ht="15" customHeight="1" x14ac:dyDescent="0.2">
      <c r="A69" s="181"/>
      <c r="B69" s="182"/>
      <c r="C69" s="182"/>
      <c r="D69" s="182"/>
      <c r="E69" s="182"/>
      <c r="F69" s="182"/>
      <c r="G69" s="182"/>
      <c r="H69" s="182"/>
      <c r="I69" s="75"/>
      <c r="J69" s="107"/>
      <c r="K69" s="69"/>
      <c r="L69" s="43"/>
    </row>
    <row r="70" spans="1:12" ht="15" customHeight="1" x14ac:dyDescent="0.2">
      <c r="A70" s="76" t="str">
        <f>A34</f>
        <v>Local:</v>
      </c>
      <c r="B70" s="117"/>
      <c r="C70" s="117"/>
      <c r="D70" s="117"/>
      <c r="E70" s="117"/>
      <c r="F70" s="117"/>
      <c r="G70" s="59"/>
      <c r="H70" s="75" t="str">
        <f>H34</f>
        <v>Data:</v>
      </c>
      <c r="I70" s="183"/>
      <c r="J70" s="183"/>
      <c r="K70" s="184"/>
      <c r="L70" s="49"/>
    </row>
    <row r="71" spans="1:12" ht="15" customHeight="1" x14ac:dyDescent="0.2">
      <c r="A71" s="185"/>
      <c r="B71" s="186"/>
      <c r="C71" s="186"/>
      <c r="D71" s="186"/>
      <c r="E71" s="186"/>
      <c r="F71" s="186"/>
      <c r="G71" s="186"/>
      <c r="H71" s="186"/>
      <c r="I71" s="186"/>
      <c r="J71" s="186"/>
      <c r="K71" s="187"/>
      <c r="L71" s="50"/>
    </row>
    <row r="72" spans="1:12" ht="15" customHeight="1" thickBot="1" x14ac:dyDescent="0.25">
      <c r="A72" s="79" t="str">
        <f>A36</f>
        <v>Assinatura:</v>
      </c>
      <c r="B72" s="215"/>
      <c r="C72" s="215"/>
      <c r="D72" s="215"/>
      <c r="E72" s="215"/>
      <c r="F72" s="215"/>
      <c r="G72" s="215"/>
      <c r="H72" s="215"/>
      <c r="I72" s="215"/>
      <c r="J72" s="215"/>
      <c r="K72" s="216"/>
      <c r="L72" s="51"/>
    </row>
    <row r="73" spans="1:12" ht="15" thickTop="1" x14ac:dyDescent="0.2"/>
  </sheetData>
  <sheetProtection sheet="1" autoFilter="0"/>
  <protectedRanges>
    <protectedRange sqref="B4:K6 B8:K14 M9 F16:F18" name="Intervalo1"/>
  </protectedRanges>
  <mergeCells count="96">
    <mergeCell ref="H64:K67"/>
    <mergeCell ref="A67:F67"/>
    <mergeCell ref="B72:K72"/>
    <mergeCell ref="A68:I68"/>
    <mergeCell ref="A69:H69"/>
    <mergeCell ref="B70:F70"/>
    <mergeCell ref="I70:K70"/>
    <mergeCell ref="A71:K71"/>
    <mergeCell ref="A61:F61"/>
    <mergeCell ref="H61:I61"/>
    <mergeCell ref="A62:F62"/>
    <mergeCell ref="H62:I62"/>
    <mergeCell ref="H63:K63"/>
    <mergeCell ref="A58:D58"/>
    <mergeCell ref="H58:I58"/>
    <mergeCell ref="A59:D59"/>
    <mergeCell ref="H59:I59"/>
    <mergeCell ref="A60:D60"/>
    <mergeCell ref="H60:I60"/>
    <mergeCell ref="A53:D53"/>
    <mergeCell ref="H53:I53"/>
    <mergeCell ref="A54:D54"/>
    <mergeCell ref="H54:I54"/>
    <mergeCell ref="A57:F57"/>
    <mergeCell ref="H57:K57"/>
    <mergeCell ref="B48:K48"/>
    <mergeCell ref="A51:F51"/>
    <mergeCell ref="H51:K51"/>
    <mergeCell ref="A52:D52"/>
    <mergeCell ref="H52:I52"/>
    <mergeCell ref="B49:K50"/>
    <mergeCell ref="A49:A50"/>
    <mergeCell ref="B46:F46"/>
    <mergeCell ref="H46:I46"/>
    <mergeCell ref="J46:K46"/>
    <mergeCell ref="B47:F47"/>
    <mergeCell ref="I47:K47"/>
    <mergeCell ref="I41:J41"/>
    <mergeCell ref="B42:K42"/>
    <mergeCell ref="A43:K43"/>
    <mergeCell ref="B44:K44"/>
    <mergeCell ref="B45:F45"/>
    <mergeCell ref="I45:K45"/>
    <mergeCell ref="A35:K35"/>
    <mergeCell ref="B36:K36"/>
    <mergeCell ref="A37:K37"/>
    <mergeCell ref="A38:K38"/>
    <mergeCell ref="A39:K39"/>
    <mergeCell ref="H28:K31"/>
    <mergeCell ref="A31:F31"/>
    <mergeCell ref="A32:I32"/>
    <mergeCell ref="A33:H33"/>
    <mergeCell ref="B34:F34"/>
    <mergeCell ref="I34:K34"/>
    <mergeCell ref="A25:F25"/>
    <mergeCell ref="H25:I25"/>
    <mergeCell ref="A26:F26"/>
    <mergeCell ref="H26:I26"/>
    <mergeCell ref="H27:K27"/>
    <mergeCell ref="A22:D22"/>
    <mergeCell ref="H22:I22"/>
    <mergeCell ref="A23:D23"/>
    <mergeCell ref="H23:I23"/>
    <mergeCell ref="A24:D24"/>
    <mergeCell ref="H24:I24"/>
    <mergeCell ref="A18:D18"/>
    <mergeCell ref="H18:I18"/>
    <mergeCell ref="M20:R20"/>
    <mergeCell ref="A21:F21"/>
    <mergeCell ref="H21:K21"/>
    <mergeCell ref="A16:D16"/>
    <mergeCell ref="H16:I16"/>
    <mergeCell ref="M16:R16"/>
    <mergeCell ref="A17:D17"/>
    <mergeCell ref="H17:I17"/>
    <mergeCell ref="B12:K12"/>
    <mergeCell ref="A15:F15"/>
    <mergeCell ref="H15:K15"/>
    <mergeCell ref="B13:K14"/>
    <mergeCell ref="A13:A14"/>
    <mergeCell ref="B40:J40"/>
    <mergeCell ref="B41:H41"/>
    <mergeCell ref="A2:K2"/>
    <mergeCell ref="A3:K3"/>
    <mergeCell ref="I5:J5"/>
    <mergeCell ref="B4:J4"/>
    <mergeCell ref="B5:F5"/>
    <mergeCell ref="B6:K6"/>
    <mergeCell ref="A7:K7"/>
    <mergeCell ref="B8:K8"/>
    <mergeCell ref="B9:F9"/>
    <mergeCell ref="I9:K9"/>
    <mergeCell ref="B10:F10"/>
    <mergeCell ref="J10:K10"/>
    <mergeCell ref="B11:F11"/>
    <mergeCell ref="I11:K11"/>
  </mergeCells>
  <dataValidations count="1">
    <dataValidation type="list" allowBlank="1" showInputMessage="1" showErrorMessage="1" sqref="M9" xr:uid="{00000000-0002-0000-0000-000000000000}">
      <formula1>$N$2:$N$4</formula1>
    </dataValidation>
  </dataValidations>
  <printOptions horizontalCentered="1"/>
  <pageMargins left="0.51180555555555551" right="0.31527777777777777" top="0.39374999999999999" bottom="0.39374999999999999" header="0.51180555555555551" footer="0.51180555555555551"/>
  <pageSetup paperSize="9" scale="65" firstPageNumber="0"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'ISS % - Serviços'!$F$3:$F$85</xm:f>
          </x14:formula1>
          <xm:sqref>B13:K14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2:H84"/>
  <sheetViews>
    <sheetView showGridLines="0" workbookViewId="0">
      <pane xSplit="2" ySplit="2" topLeftCell="C3" activePane="bottomRight" state="frozen"/>
      <selection pane="topRight" activeCell="C1" sqref="C1"/>
      <selection pane="bottomLeft" activeCell="A3" sqref="A3"/>
      <selection pane="bottomRight" activeCell="C43" sqref="C43"/>
    </sheetView>
  </sheetViews>
  <sheetFormatPr defaultRowHeight="12.75" x14ac:dyDescent="0.2"/>
  <cols>
    <col min="1" max="1" width="9.140625" style="26"/>
    <col min="2" max="2" width="12.42578125" style="26" customWidth="1"/>
    <col min="3" max="3" width="124.140625" style="26" customWidth="1"/>
    <col min="4" max="4" width="9.85546875" style="27" bestFit="1" customWidth="1"/>
    <col min="5" max="7" width="9.140625" style="101"/>
    <col min="8" max="8" width="9.140625" style="112"/>
    <col min="9" max="16384" width="9.140625" style="26"/>
  </cols>
  <sheetData>
    <row r="2" spans="1:8" s="83" customFormat="1" ht="13.5" thickBot="1" x14ac:dyDescent="0.25">
      <c r="A2" s="84" t="s">
        <v>54</v>
      </c>
      <c r="B2" s="84" t="s">
        <v>55</v>
      </c>
      <c r="C2" s="84" t="s">
        <v>56</v>
      </c>
      <c r="D2" s="85" t="s">
        <v>34</v>
      </c>
      <c r="E2" s="100"/>
      <c r="F2" s="100" t="s">
        <v>299</v>
      </c>
      <c r="G2" s="100"/>
      <c r="H2" s="111"/>
    </row>
    <row r="3" spans="1:8" ht="13.5" hidden="1" thickTop="1" x14ac:dyDescent="0.2">
      <c r="A3" s="26" t="s">
        <v>57</v>
      </c>
      <c r="B3" s="26" t="s">
        <v>58</v>
      </c>
      <c r="C3" s="26" t="s">
        <v>59</v>
      </c>
      <c r="D3" s="27">
        <v>0.05</v>
      </c>
      <c r="F3" s="101" t="str">
        <f>B3&amp;" - "&amp;C3</f>
        <v>6.06 - Aplicação de tatuagens, piercings e congêneres (profissional autônomo)</v>
      </c>
    </row>
    <row r="4" spans="1:8" ht="13.5" hidden="1" thickTop="1" x14ac:dyDescent="0.2">
      <c r="A4" s="26" t="s">
        <v>60</v>
      </c>
      <c r="B4" s="26" t="s">
        <v>61</v>
      </c>
      <c r="C4" s="26" t="s">
        <v>62</v>
      </c>
      <c r="D4" s="27">
        <v>0.05</v>
      </c>
      <c r="F4" s="101" t="str">
        <f t="shared" ref="F4:F67" si="0">B4&amp;" - "&amp;C4</f>
        <v>17.04 - Recrutamento, agenciamento, seleção e colocação de mão-de-obra (profissional autônomo).</v>
      </c>
    </row>
    <row r="5" spans="1:8" ht="13.5" hidden="1" thickTop="1" x14ac:dyDescent="0.2">
      <c r="A5" s="26" t="s">
        <v>63</v>
      </c>
      <c r="B5" s="26" t="s">
        <v>64</v>
      </c>
      <c r="C5" s="26" t="s">
        <v>65</v>
      </c>
      <c r="D5" s="27">
        <v>0.05</v>
      </c>
      <c r="F5" s="101" t="str">
        <f t="shared" si="0"/>
        <v>17.10 - Organização de festas e recepções; bufê (exceto o fornecimento de alimentação e bebidas, que fica sujeito ao ICMS) (profissional autônomo).</v>
      </c>
    </row>
    <row r="6" spans="1:8" ht="13.5" hidden="1" thickTop="1" x14ac:dyDescent="0.2">
      <c r="A6" s="26" t="s">
        <v>66</v>
      </c>
      <c r="B6" s="26" t="s">
        <v>67</v>
      </c>
      <c r="C6" s="26" t="s">
        <v>68</v>
      </c>
      <c r="D6" s="27">
        <v>0.05</v>
      </c>
      <c r="F6" s="101" t="str">
        <f t="shared" si="0"/>
        <v>31.01 - Serviços técnicos em edificações, eletrônica, eletrotécnica, mecânica, telecomunicações e congêneres (profissional autônomo).</v>
      </c>
    </row>
    <row r="7" spans="1:8" ht="13.5" hidden="1" thickTop="1" x14ac:dyDescent="0.2">
      <c r="A7" s="26" t="s">
        <v>69</v>
      </c>
      <c r="B7" s="26" t="s">
        <v>70</v>
      </c>
      <c r="C7" s="26" t="s">
        <v>71</v>
      </c>
      <c r="D7" s="27">
        <v>0.05</v>
      </c>
      <c r="F7" s="101" t="str">
        <f t="shared" si="0"/>
        <v>10.01 - Agente, corretor ou intermediário de câmbio, de seguros, de cartões de crédito, de planos de saúde e de planos de previdência privada, exceto corretor de seguros (profissional autônomo).</v>
      </c>
    </row>
    <row r="8" spans="1:8" ht="13.5" hidden="1" thickTop="1" x14ac:dyDescent="0.2">
      <c r="A8" s="26" t="s">
        <v>72</v>
      </c>
      <c r="B8" s="26" t="s">
        <v>73</v>
      </c>
      <c r="C8" s="26" t="s">
        <v>74</v>
      </c>
      <c r="D8" s="27">
        <v>0.05</v>
      </c>
      <c r="F8" s="101" t="str">
        <f t="shared" si="0"/>
        <v>10.02 - Agente, corretor ou intermediário de títulos em geral, valores mobiliários e contratos quaisquer (profissional autônomo).</v>
      </c>
    </row>
    <row r="9" spans="1:8" ht="13.5" hidden="1" thickTop="1" x14ac:dyDescent="0.2">
      <c r="A9" s="26" t="s">
        <v>75</v>
      </c>
      <c r="B9" s="26" t="s">
        <v>76</v>
      </c>
      <c r="C9" s="26" t="s">
        <v>77</v>
      </c>
      <c r="D9" s="27">
        <v>0.05</v>
      </c>
      <c r="F9" s="101" t="str">
        <f t="shared" si="0"/>
        <v>10.03 - Agente, corretor ou intermediário de direitos de propriedade industrial (inclusive marcas e patentes), artística ou literária (profissional autônomo).</v>
      </c>
    </row>
    <row r="10" spans="1:8" ht="13.5" hidden="1" thickTop="1" x14ac:dyDescent="0.2">
      <c r="A10" s="26" t="s">
        <v>78</v>
      </c>
      <c r="B10" s="26" t="s">
        <v>79</v>
      </c>
      <c r="C10" s="26" t="s">
        <v>80</v>
      </c>
      <c r="D10" s="27">
        <v>0.05</v>
      </c>
      <c r="F10" s="101" t="str">
        <f t="shared" si="0"/>
        <v>10.04 - Agente, corretor ou intermediário de contratos de arrendamento mercantil ("leasing"), de franquia ("franchising") e de faturização ("factoring") (profissional autônomo). Agente, corretor ou intermediário de contratos de arrendamento mercantil ("leasing") e de faturização ("factoring") (profissional autônomo). (Nota 29)</v>
      </c>
    </row>
    <row r="11" spans="1:8" ht="13.5" hidden="1" thickTop="1" x14ac:dyDescent="0.2">
      <c r="A11" s="26" t="s">
        <v>81</v>
      </c>
      <c r="B11" s="26" t="s">
        <v>82</v>
      </c>
      <c r="C11" s="26" t="s">
        <v>83</v>
      </c>
      <c r="D11" s="27">
        <v>0.05</v>
      </c>
      <c r="F11" s="101" t="str">
        <f t="shared" si="0"/>
        <v>10.05 - Agente, corretor ou intermediário de bens imóveis, não abrangidos em outros itens ou subitens, por quaisquer meios (profissional autônomo). (NOTA 18)  Agente, corretor ou intermediário de bens imóveis, não abrangidos em outros itens ou subitens, por quaisquer meios, não referenciado em outro código de serviço (profissional autônomo). (Nota 29)</v>
      </c>
    </row>
    <row r="12" spans="1:8" ht="13.5" hidden="1" thickTop="1" x14ac:dyDescent="0.2">
      <c r="A12" s="26" t="s">
        <v>84</v>
      </c>
      <c r="B12" s="26" t="s">
        <v>85</v>
      </c>
      <c r="C12" s="26" t="s">
        <v>86</v>
      </c>
      <c r="D12" s="27">
        <v>0.05</v>
      </c>
      <c r="F12" s="101" t="str">
        <f t="shared" si="0"/>
        <v>10.06 - Agente marítimo (profissional autônomo).</v>
      </c>
    </row>
    <row r="13" spans="1:8" ht="13.5" hidden="1" thickTop="1" x14ac:dyDescent="0.2">
      <c r="A13" s="26" t="s">
        <v>87</v>
      </c>
      <c r="B13" s="26" t="s">
        <v>88</v>
      </c>
      <c r="C13" s="26" t="s">
        <v>89</v>
      </c>
      <c r="D13" s="27">
        <v>0.05</v>
      </c>
      <c r="F13" s="101" t="str">
        <f t="shared" si="0"/>
        <v>10.07 - Agente de notícias (profissional autônomo).</v>
      </c>
    </row>
    <row r="14" spans="1:8" ht="13.5" hidden="1" thickTop="1" x14ac:dyDescent="0.2">
      <c r="A14" s="26" t="s">
        <v>90</v>
      </c>
      <c r="B14" s="26" t="s">
        <v>91</v>
      </c>
      <c r="C14" s="26" t="s">
        <v>92</v>
      </c>
      <c r="D14" s="27">
        <v>0.05</v>
      </c>
      <c r="F14" s="101" t="str">
        <f t="shared" si="0"/>
        <v>10.08 - Agente de publicidade e propaganda, inclusive o de veiculação por quaisquer meios (profissional autônomo).</v>
      </c>
    </row>
    <row r="15" spans="1:8" ht="13.5" hidden="1" thickTop="1" x14ac:dyDescent="0.2">
      <c r="A15" s="26" t="s">
        <v>93</v>
      </c>
      <c r="B15" s="26" t="s">
        <v>94</v>
      </c>
      <c r="C15" s="26" t="s">
        <v>95</v>
      </c>
      <c r="D15" s="27">
        <v>0.05</v>
      </c>
      <c r="F15" s="101" t="str">
        <f t="shared" si="0"/>
        <v>10.09 - Representante de qualquer natureza, inclusive comercial (profissional autônomo).</v>
      </c>
    </row>
    <row r="16" spans="1:8" ht="13.5" hidden="1" thickTop="1" x14ac:dyDescent="0.2">
      <c r="A16" s="26" t="s">
        <v>96</v>
      </c>
      <c r="B16" s="26" t="s">
        <v>97</v>
      </c>
      <c r="C16" s="26" t="s">
        <v>98</v>
      </c>
      <c r="D16" s="27">
        <v>0.05</v>
      </c>
      <c r="F16" s="101" t="str">
        <f t="shared" si="0"/>
        <v>10.10 - Distribuidor de bens de terceiros (profissional autônomo).</v>
      </c>
    </row>
    <row r="17" spans="1:6" ht="13.5" hidden="1" thickTop="1" x14ac:dyDescent="0.2">
      <c r="A17" s="26" t="s">
        <v>99</v>
      </c>
      <c r="B17" s="26" t="s">
        <v>100</v>
      </c>
      <c r="C17" s="26" t="s">
        <v>101</v>
      </c>
      <c r="D17" s="27">
        <v>0.05</v>
      </c>
      <c r="F17" s="101" t="str">
        <f t="shared" si="0"/>
        <v>12.02 - Exibições cinematográficas (profissional autônomo).</v>
      </c>
    </row>
    <row r="18" spans="1:6" ht="13.5" hidden="1" thickTop="1" x14ac:dyDescent="0.2">
      <c r="A18" s="26" t="s">
        <v>102</v>
      </c>
      <c r="B18" s="26" t="s">
        <v>103</v>
      </c>
      <c r="C18" s="26" t="s">
        <v>104</v>
      </c>
      <c r="D18" s="27">
        <v>0.05</v>
      </c>
      <c r="F18" s="101" t="str">
        <f t="shared" si="0"/>
        <v>14.07 - Colocador de molduras e congêneres (profissional autônomo).</v>
      </c>
    </row>
    <row r="19" spans="1:6" ht="13.5" hidden="1" thickTop="1" x14ac:dyDescent="0.2">
      <c r="A19" s="26" t="s">
        <v>105</v>
      </c>
      <c r="B19" s="26" t="s">
        <v>106</v>
      </c>
      <c r="C19" s="26" t="s">
        <v>107</v>
      </c>
      <c r="D19" s="27">
        <v>0.05</v>
      </c>
      <c r="F19" s="101" t="str">
        <f t="shared" si="0"/>
        <v>14.08 - Encadernador, gravador e dourador de livros, revistas e congêneres (profissional autônomo).</v>
      </c>
    </row>
    <row r="20" spans="1:6" ht="13.5" hidden="1" thickTop="1" x14ac:dyDescent="0.2">
      <c r="A20" s="26" t="s">
        <v>108</v>
      </c>
      <c r="B20" s="26" t="s">
        <v>109</v>
      </c>
      <c r="C20" s="26" t="s">
        <v>110</v>
      </c>
      <c r="D20" s="27">
        <v>0.05</v>
      </c>
      <c r="F20" s="101" t="str">
        <f t="shared" si="0"/>
        <v>14.10 - Tintureiro individual.</v>
      </c>
    </row>
    <row r="21" spans="1:6" ht="13.5" hidden="1" thickTop="1" x14ac:dyDescent="0.2">
      <c r="A21" s="26" t="s">
        <v>111</v>
      </c>
      <c r="B21" s="26" t="s">
        <v>112</v>
      </c>
      <c r="C21" s="26" t="s">
        <v>113</v>
      </c>
      <c r="D21" s="27">
        <v>0.05</v>
      </c>
      <c r="F21" s="101" t="str">
        <f t="shared" si="0"/>
        <v>17.02 - Tradutor e intérprete (profissional autônomo).</v>
      </c>
    </row>
    <row r="22" spans="1:6" ht="13.5" hidden="1" thickTop="1" x14ac:dyDescent="0.2">
      <c r="A22" s="26" t="s">
        <v>114</v>
      </c>
      <c r="B22" s="26" t="s">
        <v>115</v>
      </c>
      <c r="C22" s="26" t="s">
        <v>116</v>
      </c>
      <c r="D22" s="27">
        <v>0.05</v>
      </c>
      <c r="F22" s="101" t="str">
        <f t="shared" si="0"/>
        <v>17.08 - Perícias, laudos, exames técnicos e análises técnicas, sem exigência de formação em nível superior (profissional autônomo).</v>
      </c>
    </row>
    <row r="23" spans="1:6" ht="13.5" hidden="1" thickTop="1" x14ac:dyDescent="0.2">
      <c r="A23" s="26" t="s">
        <v>117</v>
      </c>
      <c r="B23" s="26" t="s">
        <v>118</v>
      </c>
      <c r="C23" s="26" t="s">
        <v>119</v>
      </c>
      <c r="D23" s="27">
        <v>0.05</v>
      </c>
      <c r="F23" s="101" t="str">
        <f t="shared" si="0"/>
        <v>17.12 - Leiloeiro e congêneres (profissional autônomo).</v>
      </c>
    </row>
    <row r="24" spans="1:6" ht="13.5" hidden="1" thickTop="1" x14ac:dyDescent="0.2">
      <c r="A24" s="26" t="s">
        <v>120</v>
      </c>
      <c r="B24" s="26" t="s">
        <v>121</v>
      </c>
      <c r="C24" s="26" t="s">
        <v>122</v>
      </c>
      <c r="D24" s="27">
        <v>0.05</v>
      </c>
      <c r="F24" s="101" t="str">
        <f t="shared" si="0"/>
        <v>17.13 - Advogado (profissional autônomo).</v>
      </c>
    </row>
    <row r="25" spans="1:6" ht="13.5" hidden="1" thickTop="1" x14ac:dyDescent="0.2">
      <c r="A25" s="26" t="s">
        <v>123</v>
      </c>
      <c r="B25" s="26" t="s">
        <v>124</v>
      </c>
      <c r="C25" s="26" t="s">
        <v>125</v>
      </c>
      <c r="D25" s="27">
        <v>0.05</v>
      </c>
      <c r="F25" s="101" t="str">
        <f t="shared" si="0"/>
        <v>17.15 - Auditor (profissional autônomo).</v>
      </c>
    </row>
    <row r="26" spans="1:6" ht="13.5" hidden="1" thickTop="1" x14ac:dyDescent="0.2">
      <c r="A26" s="26" t="s">
        <v>126</v>
      </c>
      <c r="B26" s="26" t="s">
        <v>127</v>
      </c>
      <c r="C26" s="26" t="s">
        <v>128</v>
      </c>
      <c r="D26" s="27">
        <v>0.05</v>
      </c>
      <c r="F26" s="101" t="str">
        <f t="shared" si="0"/>
        <v>17.17 - Atuário e calculista técnico (profissional autônomo).</v>
      </c>
    </row>
    <row r="27" spans="1:6" ht="13.5" hidden="1" thickTop="1" x14ac:dyDescent="0.2">
      <c r="A27" s="26" t="s">
        <v>129</v>
      </c>
      <c r="B27" s="26" t="s">
        <v>130</v>
      </c>
      <c r="C27" s="26" t="s">
        <v>131</v>
      </c>
      <c r="D27" s="27">
        <v>0.05</v>
      </c>
      <c r="F27" s="101" t="str">
        <f t="shared" si="0"/>
        <v>17.18 - Contador e congêneres, com nível superior (profissional autônomo).</v>
      </c>
    </row>
    <row r="28" spans="1:6" ht="13.5" hidden="1" thickTop="1" x14ac:dyDescent="0.2">
      <c r="A28" s="26" t="s">
        <v>132</v>
      </c>
      <c r="B28" s="26" t="s">
        <v>133</v>
      </c>
      <c r="C28" s="26" t="s">
        <v>134</v>
      </c>
      <c r="D28" s="27">
        <v>0.05</v>
      </c>
      <c r="F28" s="101" t="str">
        <f t="shared" si="0"/>
        <v>17.19 - Economista (profissional autônomo).</v>
      </c>
    </row>
    <row r="29" spans="1:6" ht="13.5" hidden="1" thickTop="1" x14ac:dyDescent="0.2">
      <c r="A29" s="26" t="s">
        <v>135</v>
      </c>
      <c r="B29" s="26" t="s">
        <v>136</v>
      </c>
      <c r="C29" s="26" t="s">
        <v>137</v>
      </c>
      <c r="D29" s="27">
        <v>0.05</v>
      </c>
      <c r="F29" s="101" t="str">
        <f t="shared" si="0"/>
        <v>23.01 - Desenhista industrial (profissional autônomo).</v>
      </c>
    </row>
    <row r="30" spans="1:6" ht="13.5" hidden="1" thickTop="1" x14ac:dyDescent="0.2">
      <c r="A30" s="26" t="s">
        <v>138</v>
      </c>
      <c r="B30" s="26" t="s">
        <v>139</v>
      </c>
      <c r="C30" s="26" t="s">
        <v>140</v>
      </c>
      <c r="D30" s="27">
        <v>0.05</v>
      </c>
      <c r="F30" s="101" t="str">
        <f t="shared" si="0"/>
        <v>27.01 - Assistente social (profissional autônomo).</v>
      </c>
    </row>
    <row r="31" spans="1:6" ht="13.5" hidden="1" thickTop="1" x14ac:dyDescent="0.2">
      <c r="A31" s="26" t="s">
        <v>141</v>
      </c>
      <c r="B31" s="26" t="s">
        <v>142</v>
      </c>
      <c r="C31" s="26" t="s">
        <v>143</v>
      </c>
      <c r="D31" s="27">
        <v>0.05</v>
      </c>
      <c r="F31" s="101" t="str">
        <f t="shared" si="0"/>
        <v>28.01 - Avaliador (profissional autônomo).</v>
      </c>
    </row>
    <row r="32" spans="1:6" ht="13.5" hidden="1" thickTop="1" x14ac:dyDescent="0.2">
      <c r="A32" s="26" t="s">
        <v>144</v>
      </c>
      <c r="B32" s="26" t="s">
        <v>145</v>
      </c>
      <c r="C32" s="26" t="s">
        <v>146</v>
      </c>
      <c r="D32" s="27">
        <v>0.05</v>
      </c>
      <c r="F32" s="101" t="str">
        <f t="shared" si="0"/>
        <v>32.01 - Desenhista técnico (profissional autônomo).</v>
      </c>
    </row>
    <row r="33" spans="1:6" ht="13.5" hidden="1" thickTop="1" x14ac:dyDescent="0.2">
      <c r="A33" s="26" t="s">
        <v>147</v>
      </c>
      <c r="B33" s="26" t="s">
        <v>148</v>
      </c>
      <c r="C33" s="26" t="s">
        <v>149</v>
      </c>
      <c r="D33" s="27">
        <v>0.05</v>
      </c>
      <c r="F33" s="101" t="str">
        <f t="shared" si="0"/>
        <v>33.01 - Serviços de desembaraço aduaneiro, comissários, despachantes e congêneres (profissional autônomo).</v>
      </c>
    </row>
    <row r="34" spans="1:6" ht="13.5" hidden="1" thickTop="1" x14ac:dyDescent="0.2">
      <c r="A34" s="26" t="s">
        <v>150</v>
      </c>
      <c r="B34" s="26" t="s">
        <v>151</v>
      </c>
      <c r="C34" s="26" t="s">
        <v>152</v>
      </c>
      <c r="D34" s="27">
        <v>0.05</v>
      </c>
      <c r="F34" s="101" t="str">
        <f t="shared" si="0"/>
        <v>34.01 - Detetive particular (profissional autônomo).</v>
      </c>
    </row>
    <row r="35" spans="1:6" ht="13.5" hidden="1" thickTop="1" x14ac:dyDescent="0.2">
      <c r="A35" s="26" t="s">
        <v>153</v>
      </c>
      <c r="B35" s="26" t="s">
        <v>154</v>
      </c>
      <c r="C35" s="26" t="s">
        <v>155</v>
      </c>
      <c r="D35" s="27">
        <v>0.05</v>
      </c>
      <c r="F35" s="101" t="str">
        <f t="shared" si="0"/>
        <v>35.01 - Repórter, assessor de imprensa, jornalista e relações públicas (profissional autônomo).</v>
      </c>
    </row>
    <row r="36" spans="1:6" ht="13.5" hidden="1" thickTop="1" x14ac:dyDescent="0.2">
      <c r="A36" s="26" t="s">
        <v>156</v>
      </c>
      <c r="B36" s="26" t="s">
        <v>157</v>
      </c>
      <c r="C36" s="26" t="s">
        <v>158</v>
      </c>
      <c r="D36" s="27">
        <v>0.05</v>
      </c>
      <c r="F36" s="101" t="str">
        <f t="shared" si="0"/>
        <v>7.01 - Paisagismo (profissional autônomo).</v>
      </c>
    </row>
    <row r="37" spans="1:6" ht="13.5" hidden="1" thickTop="1" x14ac:dyDescent="0.2">
      <c r="A37" s="26" t="s">
        <v>159</v>
      </c>
      <c r="B37" s="26" t="s">
        <v>160</v>
      </c>
      <c r="C37" s="26" t="s">
        <v>161</v>
      </c>
      <c r="D37" s="27">
        <v>0.05</v>
      </c>
      <c r="F37" s="101" t="str">
        <f t="shared" si="0"/>
        <v>7.18 - Cartógrafo, geógrafo, profissional de geodésia e geofísico (profissional autônomo).</v>
      </c>
    </row>
    <row r="38" spans="1:6" ht="13.5" hidden="1" thickTop="1" x14ac:dyDescent="0.2">
      <c r="A38" s="26" t="s">
        <v>162</v>
      </c>
      <c r="B38" s="26" t="s">
        <v>163</v>
      </c>
      <c r="C38" s="26" t="s">
        <v>164</v>
      </c>
      <c r="D38" s="27">
        <v>0.05</v>
      </c>
      <c r="F38" s="101" t="str">
        <f t="shared" si="0"/>
        <v>8.02 - Outros serviços de instrução, treinamento, orientação pedagógica e educacional, avaliação de conhecimentos de qualquer natureza (profissional autônomo).</v>
      </c>
    </row>
    <row r="39" spans="1:6" ht="13.5" hidden="1" thickTop="1" x14ac:dyDescent="0.2">
      <c r="A39" s="26" t="s">
        <v>165</v>
      </c>
      <c r="B39" s="26" t="s">
        <v>166</v>
      </c>
      <c r="C39" s="26" t="s">
        <v>167</v>
      </c>
      <c r="D39" s="27">
        <v>0.05</v>
      </c>
      <c r="F39" s="101" t="str">
        <f t="shared" si="0"/>
        <v>9.01 - Hospedagem de qualquer natureza em hotéis, apart-service condominiais, flats, apart-hotéis, hotéis residência, residence-service, suite service, hotelaria marítima, motéis, pensões e congêneres; ocupação por temporada com fornecimento de serviço (profissional autônomo).</v>
      </c>
    </row>
    <row r="40" spans="1:6" ht="13.5" hidden="1" thickTop="1" x14ac:dyDescent="0.2">
      <c r="A40" s="26" t="s">
        <v>168</v>
      </c>
      <c r="B40" s="26" t="s">
        <v>169</v>
      </c>
      <c r="C40" s="26" t="s">
        <v>170</v>
      </c>
      <c r="D40" s="27">
        <v>0.05</v>
      </c>
      <c r="F40" s="101" t="str">
        <f t="shared" si="0"/>
        <v>9.02 - Agente, organizador, promotor, intermediário e executor de programas de turismo, passeios, viagens, excursões, hospedagens e congêneres (profissional autônomo).</v>
      </c>
    </row>
    <row r="41" spans="1:6" ht="13.5" hidden="1" thickTop="1" x14ac:dyDescent="0.2">
      <c r="A41" s="26" t="s">
        <v>171</v>
      </c>
      <c r="B41" s="26" t="s">
        <v>172</v>
      </c>
      <c r="C41" s="26" t="s">
        <v>173</v>
      </c>
      <c r="D41" s="27">
        <v>0.05</v>
      </c>
      <c r="F41" s="101" t="str">
        <f t="shared" si="0"/>
        <v>9.03 - Guia de turismo (profissional autônomo).</v>
      </c>
    </row>
    <row r="42" spans="1:6" ht="13.5" hidden="1" thickTop="1" x14ac:dyDescent="0.2">
      <c r="A42" s="26" t="s">
        <v>174</v>
      </c>
      <c r="B42" s="26" t="s">
        <v>175</v>
      </c>
      <c r="C42" s="26" t="s">
        <v>176</v>
      </c>
      <c r="D42" s="27">
        <v>0.05</v>
      </c>
      <c r="F42" s="101" t="str">
        <f t="shared" si="0"/>
        <v>14.13 - Carpintaria e serralheria (profissional autônomo).</v>
      </c>
    </row>
    <row r="43" spans="1:6" ht="13.5" thickTop="1" x14ac:dyDescent="0.2">
      <c r="A43" s="26" t="s">
        <v>177</v>
      </c>
      <c r="B43" s="26" t="s">
        <v>178</v>
      </c>
      <c r="C43" s="26" t="s">
        <v>179</v>
      </c>
      <c r="D43" s="27">
        <v>2.9000000000000001E-2</v>
      </c>
      <c r="F43" s="101" t="str">
        <f t="shared" si="0"/>
        <v xml:space="preserve">1.07 - Suporte técnico em informática, inclusive instalação, configuração e manutenção de programas de computação e bancos de dados. (profissional autônomo).  </v>
      </c>
    </row>
    <row r="44" spans="1:6" x14ac:dyDescent="0.2">
      <c r="A44" s="26" t="s">
        <v>180</v>
      </c>
      <c r="B44" s="26" t="s">
        <v>181</v>
      </c>
      <c r="C44" s="26" t="s">
        <v>182</v>
      </c>
      <c r="D44" s="27">
        <v>2.9000000000000001E-2</v>
      </c>
      <c r="F44" s="101" t="str">
        <f t="shared" si="0"/>
        <v>17.24 - Inserção de textos, desenhos e outros materiais de propaganda e publicidade, em qualquer meio (exceto em livros, jornais, periódicos e nas modalidades de serviços de radiodifusão sonora e de sons e imagens de recepção livre e gratuita), prestado por profissional autônomo</v>
      </c>
    </row>
    <row r="45" spans="1:6" hidden="1" x14ac:dyDescent="0.2">
      <c r="A45" s="26" t="s">
        <v>183</v>
      </c>
      <c r="B45" s="26" t="s">
        <v>184</v>
      </c>
      <c r="C45" s="26" t="s">
        <v>185</v>
      </c>
      <c r="D45" s="27">
        <v>2.5000000000000001E-2</v>
      </c>
      <c r="F45" s="101" t="str">
        <f t="shared" si="0"/>
        <v>17.09 - Planejamento, organização e administração de feiras, exposições, congressos e congêneres (profissional autônomo).</v>
      </c>
    </row>
    <row r="46" spans="1:6" hidden="1" x14ac:dyDescent="0.2">
      <c r="A46" s="26" t="s">
        <v>186</v>
      </c>
      <c r="B46" s="26" t="s">
        <v>187</v>
      </c>
      <c r="C46" s="26" t="s">
        <v>188</v>
      </c>
      <c r="D46" s="27">
        <v>2.5000000000000001E-2</v>
      </c>
      <c r="F46" s="101" t="str">
        <f t="shared" si="0"/>
        <v>3.02 - Exploração de “stands” e centros de convenções para a promoção de feiras, exposições, congressos e congêneres (profissional autônomo).</v>
      </c>
    </row>
    <row r="47" spans="1:6" hidden="1" x14ac:dyDescent="0.2">
      <c r="A47" s="26" t="s">
        <v>189</v>
      </c>
      <c r="B47" s="26" t="s">
        <v>190</v>
      </c>
      <c r="C47" s="26" t="s">
        <v>191</v>
      </c>
      <c r="D47" s="27">
        <v>0.02</v>
      </c>
      <c r="F47" s="101" t="str">
        <f t="shared" si="0"/>
        <v>16.02 - Transporte por táxi (profissional autônomo).</v>
      </c>
    </row>
    <row r="48" spans="1:6" hidden="1" x14ac:dyDescent="0.2">
      <c r="A48" s="26" t="s">
        <v>192</v>
      </c>
      <c r="B48" s="26" t="s">
        <v>193</v>
      </c>
      <c r="C48" s="26" t="s">
        <v>194</v>
      </c>
      <c r="D48" s="27">
        <v>0.02</v>
      </c>
      <c r="F48" s="101" t="str">
        <f t="shared" si="0"/>
        <v>12.05 - Parques de diversões, centros de lazer e congêneres (profissional autônomo).</v>
      </c>
    </row>
    <row r="49" spans="1:6" hidden="1" x14ac:dyDescent="0.2">
      <c r="A49" s="26" t="s">
        <v>195</v>
      </c>
      <c r="B49" s="26" t="s">
        <v>196</v>
      </c>
      <c r="C49" s="26" t="s">
        <v>197</v>
      </c>
      <c r="D49" s="27">
        <v>0.02</v>
      </c>
      <c r="F49" s="101" t="str">
        <f t="shared" si="0"/>
        <v>13.01 - Fonografia ou gravação de sons, inclusive trucagem, dublagem, mixagem e congêneres (profissional autônomo).</v>
      </c>
    </row>
    <row r="50" spans="1:6" hidden="1" x14ac:dyDescent="0.2">
      <c r="A50" s="26" t="s">
        <v>198</v>
      </c>
      <c r="B50" s="26" t="s">
        <v>199</v>
      </c>
      <c r="C50" s="26" t="s">
        <v>200</v>
      </c>
      <c r="D50" s="27">
        <v>0.02</v>
      </c>
      <c r="F50" s="101" t="str">
        <f t="shared" si="0"/>
        <v>13.02 - Fotografia e cinematografia, inclusive revelação, ampliação, cópia, retocagem, reprodução, trucagem e congêneres (inclusive para televisão) (profissional autônomo).</v>
      </c>
    </row>
    <row r="51" spans="1:6" hidden="1" x14ac:dyDescent="0.2">
      <c r="A51" s="26" t="s">
        <v>201</v>
      </c>
      <c r="B51" s="26" t="s">
        <v>202</v>
      </c>
      <c r="C51" s="26" t="s">
        <v>203</v>
      </c>
      <c r="D51" s="27">
        <v>0.02</v>
      </c>
      <c r="F51" s="101" t="str">
        <f t="shared" si="0"/>
        <v>17.07 - Franquia ("franchising") (profissional autônomo). </v>
      </c>
    </row>
    <row r="52" spans="1:6" hidden="1" x14ac:dyDescent="0.2">
      <c r="A52" s="26" t="s">
        <v>204</v>
      </c>
      <c r="B52" s="26" t="s">
        <v>205</v>
      </c>
      <c r="C52" s="26" t="s">
        <v>206</v>
      </c>
      <c r="D52" s="27">
        <v>0.02</v>
      </c>
      <c r="F52" s="101" t="str">
        <f t="shared" si="0"/>
        <v>17.11 - Fornecimento e administração de vales-refeição, vales-alimentação, vales-transporte e similares, via emissão impressa ou carregados em cartões eletrônicos ou magnéticos, ou outros oriundos de tecnologia adequada (profissional autônomo).</v>
      </c>
    </row>
    <row r="53" spans="1:6" hidden="1" x14ac:dyDescent="0.2">
      <c r="A53" s="26" t="s">
        <v>207</v>
      </c>
      <c r="B53" s="26" t="s">
        <v>208</v>
      </c>
      <c r="C53" s="26" t="s">
        <v>209</v>
      </c>
      <c r="D53" s="27">
        <v>0.02</v>
      </c>
      <c r="F53" s="101" t="str">
        <f t="shared" si="0"/>
        <v>11.02 - Vigilância, segurança ou monitoramento de bens, pessoas e semoventes (profissional autônomo).</v>
      </c>
    </row>
    <row r="54" spans="1:6" hidden="1" x14ac:dyDescent="0.2">
      <c r="A54" s="26" t="s">
        <v>210</v>
      </c>
      <c r="B54" s="26" t="s">
        <v>211</v>
      </c>
      <c r="C54" s="26" t="s">
        <v>212</v>
      </c>
      <c r="D54" s="27">
        <v>0.02</v>
      </c>
      <c r="F54" s="101" t="str">
        <f t="shared" si="0"/>
        <v>11.03 - Escolta, inclusive de veículos e cargas (profissional autônomo).</v>
      </c>
    </row>
    <row r="55" spans="1:6" hidden="1" x14ac:dyDescent="0.2">
      <c r="A55" s="26" t="s">
        <v>213</v>
      </c>
      <c r="B55" s="26" t="s">
        <v>214</v>
      </c>
      <c r="C55" s="26" t="s">
        <v>215</v>
      </c>
      <c r="D55" s="27">
        <v>0.02</v>
      </c>
      <c r="F55" s="101" t="str">
        <f t="shared" si="0"/>
        <v>13.04 - Artes gráficas, tipografia, diagramação, paginação e gravação (profissional autônomo).</v>
      </c>
    </row>
    <row r="56" spans="1:6" hidden="1" x14ac:dyDescent="0.2">
      <c r="A56" s="26" t="s">
        <v>216</v>
      </c>
      <c r="B56" s="26" t="s">
        <v>217</v>
      </c>
      <c r="C56" s="26" t="s">
        <v>218</v>
      </c>
      <c r="D56" s="27">
        <v>0.02</v>
      </c>
      <c r="F56" s="101" t="str">
        <f t="shared" si="0"/>
        <v>14.01 - Sapateiro remendão (profissional autônomo).</v>
      </c>
    </row>
    <row r="57" spans="1:6" hidden="1" x14ac:dyDescent="0.2">
      <c r="A57" s="26" t="s">
        <v>219</v>
      </c>
      <c r="B57" s="26" t="s">
        <v>220</v>
      </c>
      <c r="C57" s="26" t="s">
        <v>221</v>
      </c>
      <c r="D57" s="27">
        <v>0.02</v>
      </c>
      <c r="F57" s="101" t="str">
        <f t="shared" si="0"/>
        <v>14.09 - Alfaiataria, costura e congêneres, quando o material for fornecido pelo usuário final, exceto aviamento (profissional autônomo).</v>
      </c>
    </row>
    <row r="58" spans="1:6" hidden="1" x14ac:dyDescent="0.2">
      <c r="A58" s="26" t="s">
        <v>222</v>
      </c>
      <c r="B58" s="26" t="s">
        <v>223</v>
      </c>
      <c r="C58" s="26" t="s">
        <v>224</v>
      </c>
      <c r="D58" s="27">
        <v>0.02</v>
      </c>
      <c r="F58" s="101" t="str">
        <f t="shared" si="0"/>
        <v>17.05 - Fornecimento de mão-de-obra, mesmo em caráter temporário, inclusive de empregados ou trabalhadores, avulsos ou temporários, contratados pelo prestador de serviço (profissional autônomo).</v>
      </c>
    </row>
    <row r="59" spans="1:6" hidden="1" x14ac:dyDescent="0.2">
      <c r="A59" s="26" t="s">
        <v>225</v>
      </c>
      <c r="B59" s="26" t="s">
        <v>226</v>
      </c>
      <c r="C59" s="26" t="s">
        <v>227</v>
      </c>
      <c r="D59" s="27">
        <v>0.02</v>
      </c>
      <c r="F59" s="101" t="str">
        <f t="shared" si="0"/>
        <v>37.01 - Artista circense e músico, não estabelecido (profissional autônomo).</v>
      </c>
    </row>
    <row r="60" spans="1:6" hidden="1" x14ac:dyDescent="0.2">
      <c r="A60" s="26" t="s">
        <v>228</v>
      </c>
      <c r="B60" s="26" t="s">
        <v>229</v>
      </c>
      <c r="C60" s="26" t="s">
        <v>230</v>
      </c>
      <c r="D60" s="27">
        <v>0.02</v>
      </c>
      <c r="F60" s="101" t="str">
        <f t="shared" si="0"/>
        <v>4.01 - Médico e biomédico (profissional autônomo).</v>
      </c>
    </row>
    <row r="61" spans="1:6" hidden="1" x14ac:dyDescent="0.2">
      <c r="A61" s="26" t="s">
        <v>231</v>
      </c>
      <c r="B61" s="26" t="s">
        <v>232</v>
      </c>
      <c r="C61" s="26" t="s">
        <v>233</v>
      </c>
      <c r="D61" s="27">
        <v>0.02</v>
      </c>
      <c r="F61" s="101" t="str">
        <f t="shared" si="0"/>
        <v>4.02 - Análises clínicas, patologia, eletricidade médica, radioterapia, quimioterapia, ultra-sonografia, ressonância magnética, radiologia, tomografia e congêneres (profissional autônomo).</v>
      </c>
    </row>
    <row r="62" spans="1:6" hidden="1" x14ac:dyDescent="0.2">
      <c r="A62" s="26" t="s">
        <v>234</v>
      </c>
      <c r="B62" s="26" t="s">
        <v>235</v>
      </c>
      <c r="C62" s="26" t="s">
        <v>236</v>
      </c>
      <c r="D62" s="27">
        <v>0.02</v>
      </c>
      <c r="F62" s="101" t="str">
        <f t="shared" si="0"/>
        <v>4.05 - Acupunturista (profissional autônomo).</v>
      </c>
    </row>
    <row r="63" spans="1:6" hidden="1" x14ac:dyDescent="0.2">
      <c r="A63" s="26" t="s">
        <v>237</v>
      </c>
      <c r="B63" s="26" t="s">
        <v>238</v>
      </c>
      <c r="C63" s="26" t="s">
        <v>239</v>
      </c>
      <c r="D63" s="27">
        <v>0.02</v>
      </c>
      <c r="F63" s="101" t="str">
        <f t="shared" si="0"/>
        <v>4.06 - Enfermeiro (profissional autônomo).</v>
      </c>
    </row>
    <row r="64" spans="1:6" hidden="1" x14ac:dyDescent="0.2">
      <c r="A64" s="26" t="s">
        <v>240</v>
      </c>
      <c r="B64" s="26" t="s">
        <v>241</v>
      </c>
      <c r="C64" s="26" t="s">
        <v>242</v>
      </c>
      <c r="D64" s="27">
        <v>0.02</v>
      </c>
      <c r="F64" s="101" t="str">
        <f t="shared" si="0"/>
        <v>4.08 - Fisioterapeuta (profissional autônomo).</v>
      </c>
    </row>
    <row r="65" spans="1:6" hidden="1" x14ac:dyDescent="0.2">
      <c r="A65" s="26" t="s">
        <v>243</v>
      </c>
      <c r="B65" s="26" t="s">
        <v>244</v>
      </c>
      <c r="C65" s="99" t="s">
        <v>245</v>
      </c>
      <c r="D65" s="27">
        <v>0.02</v>
      </c>
      <c r="F65" s="101" t="str">
        <f t="shared" si="0"/>
        <v>4.09 - Terapeuta de qualquer espécie destinado ao tratamento físico, orgânico e mental, inclusive massoterapia, naturologia e naturopatia (profissional autônomo).</v>
      </c>
    </row>
    <row r="66" spans="1:6" hidden="1" x14ac:dyDescent="0.2">
      <c r="A66" s="26" t="s">
        <v>246</v>
      </c>
      <c r="B66" s="26" t="s">
        <v>247</v>
      </c>
      <c r="C66" s="26" t="s">
        <v>248</v>
      </c>
      <c r="D66" s="27">
        <v>0.02</v>
      </c>
      <c r="F66" s="101" t="str">
        <f t="shared" si="0"/>
        <v>4.11 - Obstetra (profissional autônomo).</v>
      </c>
    </row>
    <row r="67" spans="1:6" hidden="1" x14ac:dyDescent="0.2">
      <c r="A67" s="26" t="s">
        <v>249</v>
      </c>
      <c r="B67" s="26" t="s">
        <v>250</v>
      </c>
      <c r="C67" s="26" t="s">
        <v>251</v>
      </c>
      <c r="D67" s="27">
        <v>0.02</v>
      </c>
      <c r="F67" s="101" t="str">
        <f t="shared" si="0"/>
        <v>4.12 - Dentista (profissional autônomo).</v>
      </c>
    </row>
    <row r="68" spans="1:6" hidden="1" x14ac:dyDescent="0.2">
      <c r="A68" s="26" t="s">
        <v>252</v>
      </c>
      <c r="B68" s="26" t="s">
        <v>253</v>
      </c>
      <c r="C68" s="26" t="s">
        <v>254</v>
      </c>
      <c r="D68" s="27">
        <v>0.02</v>
      </c>
      <c r="F68" s="101" t="str">
        <f t="shared" ref="F68:F84" si="1">B68&amp;" - "&amp;C68</f>
        <v>4.13 - Ortóptico (profissional autônomo).</v>
      </c>
    </row>
    <row r="69" spans="1:6" hidden="1" x14ac:dyDescent="0.2">
      <c r="A69" s="26" t="s">
        <v>255</v>
      </c>
      <c r="B69" s="26" t="s">
        <v>256</v>
      </c>
      <c r="C69" s="26" t="s">
        <v>257</v>
      </c>
      <c r="D69" s="27">
        <v>0.02</v>
      </c>
      <c r="F69" s="101" t="str">
        <f t="shared" si="1"/>
        <v>4.14 - Protético (profissional autônomo).</v>
      </c>
    </row>
    <row r="70" spans="1:6" hidden="1" x14ac:dyDescent="0.2">
      <c r="A70" s="26" t="s">
        <v>258</v>
      </c>
      <c r="B70" s="26" t="s">
        <v>259</v>
      </c>
      <c r="C70" s="26" t="s">
        <v>260</v>
      </c>
      <c r="D70" s="27">
        <v>0.02</v>
      </c>
      <c r="F70" s="101" t="str">
        <f t="shared" si="1"/>
        <v>4.16 - Psicólogo, clínico ou não (profissional autônomo).</v>
      </c>
    </row>
    <row r="71" spans="1:6" hidden="1" x14ac:dyDescent="0.2">
      <c r="A71" s="26" t="s">
        <v>261</v>
      </c>
      <c r="B71" s="26" t="s">
        <v>262</v>
      </c>
      <c r="C71" s="26" t="s">
        <v>263</v>
      </c>
      <c r="D71" s="27">
        <v>0.02</v>
      </c>
      <c r="F71" s="101" t="str">
        <f t="shared" si="1"/>
        <v>5.01 - Médico veterinário e zootécnico (profissional autônomo).</v>
      </c>
    </row>
    <row r="72" spans="1:6" hidden="1" x14ac:dyDescent="0.2">
      <c r="A72" s="26" t="s">
        <v>264</v>
      </c>
      <c r="B72" s="26" t="s">
        <v>265</v>
      </c>
      <c r="C72" s="26" t="s">
        <v>266</v>
      </c>
      <c r="D72" s="27">
        <v>0.02</v>
      </c>
      <c r="F72" s="101" t="str">
        <f t="shared" si="1"/>
        <v>5.08 - Guardador, tratador, amestrador, embelezador, alojador e congêneres, relativos a animais (profissional autônomo).</v>
      </c>
    </row>
    <row r="73" spans="1:6" hidden="1" x14ac:dyDescent="0.2">
      <c r="A73" s="26" t="s">
        <v>267</v>
      </c>
      <c r="B73" s="26" t="s">
        <v>268</v>
      </c>
      <c r="C73" s="26" t="s">
        <v>269</v>
      </c>
      <c r="D73" s="27">
        <v>0.02</v>
      </c>
      <c r="F73" s="101" t="str">
        <f t="shared" si="1"/>
        <v>6.04 - Instrutor de ginástica, dança, esportes, natação, artes marciais e demais atividades físicas (profissional autônomo).</v>
      </c>
    </row>
    <row r="74" spans="1:6" hidden="1" x14ac:dyDescent="0.2">
      <c r="A74" s="26" t="s">
        <v>270</v>
      </c>
      <c r="B74" s="26" t="s">
        <v>271</v>
      </c>
      <c r="C74" s="26" t="s">
        <v>272</v>
      </c>
      <c r="D74" s="27">
        <v>0.02</v>
      </c>
      <c r="F74" s="101" t="str">
        <f t="shared" si="1"/>
        <v>8.01 - Professor de ensino regular pré-escolar, fundamental e médio, inclusive cursos profissionalizantes (profissional autônomo).</v>
      </c>
    </row>
    <row r="75" spans="1:6" hidden="1" x14ac:dyDescent="0.2">
      <c r="A75" s="26" t="s">
        <v>273</v>
      </c>
      <c r="B75" s="26" t="s">
        <v>274</v>
      </c>
      <c r="C75" s="26" t="s">
        <v>275</v>
      </c>
      <c r="D75" s="27">
        <v>0.02</v>
      </c>
      <c r="F75" s="101" t="str">
        <f t="shared" si="1"/>
        <v>1.04 - Elaboração de programas de computadores (software), inclusive de jogos eletrônicos; licenciamento ou cessão de direito de uso de programas de computação, inclusive distribuição (profissional autônomo).</v>
      </c>
    </row>
    <row r="76" spans="1:6" hidden="1" x14ac:dyDescent="0.2">
      <c r="A76" s="26" t="s">
        <v>276</v>
      </c>
      <c r="B76" s="26" t="s">
        <v>277</v>
      </c>
      <c r="C76" s="26" t="s">
        <v>278</v>
      </c>
      <c r="D76" s="27">
        <v>0.02</v>
      </c>
      <c r="F76" s="101" t="str">
        <f t="shared" si="1"/>
        <v>4.07 - Farmacêutico (profissional autônomo).</v>
      </c>
    </row>
    <row r="77" spans="1:6" hidden="1" x14ac:dyDescent="0.2">
      <c r="A77" s="26" t="s">
        <v>279</v>
      </c>
      <c r="B77" s="26" t="s">
        <v>280</v>
      </c>
      <c r="C77" s="26" t="s">
        <v>281</v>
      </c>
      <c r="D77" s="27">
        <v>0.02</v>
      </c>
      <c r="F77" s="101" t="str">
        <f t="shared" si="1"/>
        <v>4.10 - Nutricionista (profissional autônomo).</v>
      </c>
    </row>
    <row r="78" spans="1:6" hidden="1" x14ac:dyDescent="0.2">
      <c r="A78" s="26" t="s">
        <v>282</v>
      </c>
      <c r="B78" s="26" t="s">
        <v>283</v>
      </c>
      <c r="C78" s="26" t="s">
        <v>284</v>
      </c>
      <c r="D78" s="27">
        <v>0.02</v>
      </c>
      <c r="F78" s="101" t="str">
        <f t="shared" si="1"/>
        <v>7.11 - Jardinagem, inclusive corte e poda de árvores (profissional autônomo).</v>
      </c>
    </row>
    <row r="79" spans="1:6" hidden="1" x14ac:dyDescent="0.2">
      <c r="A79" s="26" t="s">
        <v>285</v>
      </c>
      <c r="B79" s="26" t="s">
        <v>286</v>
      </c>
      <c r="C79" s="26" t="s">
        <v>191</v>
      </c>
      <c r="D79" s="27">
        <v>0.02</v>
      </c>
      <c r="F79" s="101" t="str">
        <f t="shared" si="1"/>
        <v>16.01 - Transporte por táxi (profissional autônomo).</v>
      </c>
    </row>
    <row r="80" spans="1:6" hidden="1" x14ac:dyDescent="0.2">
      <c r="A80" s="26" t="s">
        <v>287</v>
      </c>
      <c r="B80" s="26" t="s">
        <v>288</v>
      </c>
      <c r="C80" s="26" t="s">
        <v>289</v>
      </c>
      <c r="D80" s="27">
        <v>0.02</v>
      </c>
      <c r="F80" s="101" t="str">
        <f t="shared" si="1"/>
        <v>2.01 - Serviços de pesquisas e desenvolvimento de qualquer natureza (profissional autônomo).</v>
      </c>
    </row>
    <row r="81" spans="1:6" hidden="1" x14ac:dyDescent="0.2">
      <c r="A81" s="26" t="s">
        <v>290</v>
      </c>
      <c r="B81" s="26" t="s">
        <v>291</v>
      </c>
      <c r="C81" s="26" t="s">
        <v>292</v>
      </c>
      <c r="D81" s="27">
        <v>0.02</v>
      </c>
      <c r="F81" s="101" t="str">
        <f t="shared" si="1"/>
        <v>7.10 - Limpeza, manutenção e conservação de imóveis, chaminés, piscinas e congêneres, inclusive fossas, prestados por profissional autônomo.</v>
      </c>
    </row>
    <row r="82" spans="1:6" hidden="1" x14ac:dyDescent="0.2">
      <c r="A82" s="26" t="s">
        <v>293</v>
      </c>
      <c r="B82" s="26" t="s">
        <v>294</v>
      </c>
      <c r="C82" s="26" t="s">
        <v>295</v>
      </c>
      <c r="D82" s="27">
        <v>0.05</v>
      </c>
      <c r="F82" s="101" t="str">
        <f t="shared" si="1"/>
        <v>13.03 - Reprografia, microfilmagem e digitalização,  prestados por notários, oficiais de registro ou seus prepostos.</v>
      </c>
    </row>
    <row r="83" spans="1:6" hidden="1" x14ac:dyDescent="0.2">
      <c r="A83" s="26" t="s">
        <v>296</v>
      </c>
      <c r="B83" s="26" t="s">
        <v>297</v>
      </c>
      <c r="C83" s="26" t="s">
        <v>298</v>
      </c>
      <c r="D83" s="27">
        <v>0.02</v>
      </c>
      <c r="F83" s="101" t="str">
        <f t="shared" si="1"/>
        <v>21.01 - Serviços de registros públicos, cartorários e notariais, exceto autenticação de documentos, reconhecimento de firmas e prestação de informações por qualquer forma ou meio quando o interessado dispensar a certidão correspondente.</v>
      </c>
    </row>
    <row r="84" spans="1:6" hidden="1" x14ac:dyDescent="0.2">
      <c r="A84" s="116" t="s">
        <v>310</v>
      </c>
      <c r="B84" s="115" t="s">
        <v>309</v>
      </c>
      <c r="C84" s="26" t="s">
        <v>308</v>
      </c>
      <c r="D84" s="27">
        <v>0.02</v>
      </c>
      <c r="F84" s="101" t="str">
        <f t="shared" si="1"/>
        <v>4. - Prestação de serviço não referenciado em outro código do grupo Saúde, prestado por profissional autônomo.</v>
      </c>
    </row>
  </sheetData>
  <sheetProtection algorithmName="SHA-512" hashValue="Eje9YP01Bh9tV2nI0VPJ4lEbR8JbxYQAOFvxkWstsWpnQIO1duji9O2PGwhV7sGTumjTQxWx4ta6nQlbfhNVww==" saltValue="YKjkEHuH/1LYxpyjnYQINA==" spinCount="100000" sheet="1" autoFilter="0"/>
  <autoFilter ref="A2:D84" xr:uid="{00000000-0001-0000-0100-000000000000}">
    <filterColumn colId="3">
      <filters>
        <filter val="2,90%"/>
      </filters>
    </filterColumn>
  </autoFilter>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workbookViewId="0">
      <selection activeCell="G9" sqref="G9"/>
    </sheetView>
  </sheetViews>
  <sheetFormatPr defaultColWidth="11.42578125" defaultRowHeight="12.75" x14ac:dyDescent="0.2"/>
  <cols>
    <col min="1" max="1" width="18.140625" customWidth="1"/>
    <col min="2" max="2" width="15.28515625" customWidth="1"/>
  </cols>
  <sheetData>
    <row r="1" spans="1:8" x14ac:dyDescent="0.2">
      <c r="A1" t="s">
        <v>44</v>
      </c>
      <c r="B1" s="18">
        <f>RPA!F19-RPA!K25</f>
        <v>0</v>
      </c>
    </row>
    <row r="2" spans="1:8" x14ac:dyDescent="0.2">
      <c r="A2" t="s">
        <v>45</v>
      </c>
      <c r="B2" s="18">
        <f>IF(F10&lt;10,0,F10)</f>
        <v>0</v>
      </c>
    </row>
    <row r="4" spans="1:8" x14ac:dyDescent="0.2">
      <c r="A4" s="19" t="s">
        <v>46</v>
      </c>
      <c r="B4" s="19" t="s">
        <v>47</v>
      </c>
      <c r="C4" s="19" t="s">
        <v>48</v>
      </c>
      <c r="D4" s="19" t="s">
        <v>49</v>
      </c>
      <c r="E4" s="19" t="s">
        <v>50</v>
      </c>
      <c r="F4" s="19" t="s">
        <v>51</v>
      </c>
      <c r="G4" s="217" t="s">
        <v>52</v>
      </c>
      <c r="H4" s="217"/>
    </row>
    <row r="5" spans="1:8" x14ac:dyDescent="0.2">
      <c r="A5" s="20">
        <v>0</v>
      </c>
      <c r="B5" s="20">
        <v>1903.98</v>
      </c>
      <c r="C5" s="20">
        <f>IF(AND($B$1&gt;$A5,$B$1&lt;=$B5),$B$1,0)</f>
        <v>0</v>
      </c>
      <c r="D5" s="21">
        <v>0</v>
      </c>
      <c r="E5" s="20">
        <v>0</v>
      </c>
      <c r="F5" s="20">
        <v>0</v>
      </c>
      <c r="G5" s="20">
        <v>0</v>
      </c>
      <c r="H5" s="20">
        <v>0</v>
      </c>
    </row>
    <row r="6" spans="1:8" x14ac:dyDescent="0.2">
      <c r="A6" s="20">
        <f>B5</f>
        <v>1903.98</v>
      </c>
      <c r="B6" s="20">
        <v>2826.65</v>
      </c>
      <c r="C6" s="20">
        <f>IF(AND($B$1&gt;$A6,$B$1&lt;=$B6),$B$1,0)</f>
        <v>0</v>
      </c>
      <c r="D6" s="21">
        <v>7.4999999999999997E-2</v>
      </c>
      <c r="E6" s="20">
        <v>142.80000000000001</v>
      </c>
      <c r="F6" s="20">
        <f>IF(((D6*C6)-E6)&lt;=0,0,(D6*C6)-E6)</f>
        <v>0</v>
      </c>
      <c r="G6" s="20">
        <f>IF(F6&lt;&gt;0,D6,0)</f>
        <v>0</v>
      </c>
      <c r="H6" s="20">
        <f>IF(F6&lt;&gt;0,E6,0)</f>
        <v>0</v>
      </c>
    </row>
    <row r="7" spans="1:8" x14ac:dyDescent="0.2">
      <c r="A7" s="20">
        <f>B6</f>
        <v>2826.65</v>
      </c>
      <c r="B7" s="20">
        <v>3751.05</v>
      </c>
      <c r="C7" s="20">
        <f>IF(AND($B$1&gt;$A7,$B$1&lt;=$B7),$B$1,0)</f>
        <v>0</v>
      </c>
      <c r="D7" s="21">
        <v>0.15</v>
      </c>
      <c r="E7" s="20">
        <v>354.8</v>
      </c>
      <c r="F7" s="20">
        <f>IF(((D7*C7)-E7)&lt;=0,0,(D7*C7)-E7)</f>
        <v>0</v>
      </c>
      <c r="G7" s="20">
        <f>IF(F7&lt;&gt;0,D7,0)</f>
        <v>0</v>
      </c>
      <c r="H7" s="20">
        <f>IF(F7&lt;&gt;0,E7,0)</f>
        <v>0</v>
      </c>
    </row>
    <row r="8" spans="1:8" x14ac:dyDescent="0.2">
      <c r="A8" s="20">
        <f>B7</f>
        <v>3751.05</v>
      </c>
      <c r="B8" s="20">
        <v>4664.68</v>
      </c>
      <c r="C8" s="20">
        <f>IF(AND($B$1&gt;$A8,$B$1&lt;=$B8),$B$1,0)</f>
        <v>0</v>
      </c>
      <c r="D8" s="21">
        <v>0.22500000000000001</v>
      </c>
      <c r="E8" s="20">
        <v>636.13</v>
      </c>
      <c r="F8" s="20">
        <f>IF(((D8*C8)-E8)&lt;=0,0,(D8*C8)-E8)</f>
        <v>0</v>
      </c>
      <c r="G8" s="20">
        <f>IF(F8&lt;&gt;0,D8,0)</f>
        <v>0</v>
      </c>
      <c r="H8" s="20">
        <f>IF(F8&lt;&gt;0,E8,0)</f>
        <v>0</v>
      </c>
    </row>
    <row r="9" spans="1:8" x14ac:dyDescent="0.2">
      <c r="A9" s="20">
        <f>B8</f>
        <v>4664.68</v>
      </c>
      <c r="B9" s="20">
        <v>999999</v>
      </c>
      <c r="C9" s="20">
        <f>IF(AND($B$1&gt;$A9,$B$1&lt;=$B9),$B$1,0)</f>
        <v>0</v>
      </c>
      <c r="D9" s="21">
        <v>0.27500000000000002</v>
      </c>
      <c r="E9" s="20">
        <v>869.36</v>
      </c>
      <c r="F9" s="20">
        <f>IF(((D9*C9)-E9)&lt;=0,0,(D9*C9)-E9)</f>
        <v>0</v>
      </c>
      <c r="G9" s="20">
        <f>IF(F9&lt;&gt;0,D9,0)</f>
        <v>0</v>
      </c>
      <c r="H9" s="20">
        <f>IF(F9&lt;&gt;0,E9,0)</f>
        <v>0</v>
      </c>
    </row>
    <row r="10" spans="1:8" x14ac:dyDescent="0.2">
      <c r="E10" s="22" t="s">
        <v>53</v>
      </c>
      <c r="F10" s="23">
        <f>SUM(F5:F9)</f>
        <v>0</v>
      </c>
      <c r="G10" s="24">
        <f>SUM(G5:G9)</f>
        <v>0</v>
      </c>
      <c r="H10" s="25">
        <f>SUM(H5:H9)</f>
        <v>0</v>
      </c>
    </row>
  </sheetData>
  <sheetProtection selectLockedCells="1" selectUnlockedCells="1"/>
  <mergeCells count="1">
    <mergeCell ref="G4:H4"/>
  </mergeCell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Roman,Normal"&amp;12&amp;A</oddHeader>
    <oddFooter>&amp;C&amp;"Times New Roman,Normal"&amp;12Página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4edf0b1-6ee0-4b44-9e4f-c9840d2dd543">
      <Terms xmlns="http://schemas.microsoft.com/office/infopath/2007/PartnerControls"/>
    </lcf76f155ced4ddcb4097134ff3c332f>
    <TaxCatchAll xmlns="e3ecf08b-8070-43ac-95e5-3715f02748b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B917DAA6798EE4A945ACD9DA7EB3E97" ma:contentTypeVersion="16" ma:contentTypeDescription="Criar um novo documento." ma:contentTypeScope="" ma:versionID="e27dcf86850d344633e294fa13d877ac">
  <xsd:schema xmlns:xsd="http://www.w3.org/2001/XMLSchema" xmlns:xs="http://www.w3.org/2001/XMLSchema" xmlns:p="http://schemas.microsoft.com/office/2006/metadata/properties" xmlns:ns2="a4edf0b1-6ee0-4b44-9e4f-c9840d2dd543" xmlns:ns3="e3ecf08b-8070-43ac-95e5-3715f02748b9" targetNamespace="http://schemas.microsoft.com/office/2006/metadata/properties" ma:root="true" ma:fieldsID="ab317425c0cb4672498d9ad471f45f73" ns2:_="" ns3:_="">
    <xsd:import namespace="a4edf0b1-6ee0-4b44-9e4f-c9840d2dd543"/>
    <xsd:import namespace="e3ecf08b-8070-43ac-95e5-3715f02748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df0b1-6ee0-4b44-9e4f-c9840d2dd5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db71ca55-86a8-4b3d-8df6-d61809d0bda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ecf08b-8070-43ac-95e5-3715f02748b9" elementFormDefault="qualified">
    <xsd:import namespace="http://schemas.microsoft.com/office/2006/documentManagement/types"/>
    <xsd:import namespace="http://schemas.microsoft.com/office/infopath/2007/PartnerControls"/>
    <xsd:element name="SharedWithUsers" ma:index="14"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63172c8b-ea87-4aeb-a7de-fed4bc67a684}" ma:internalName="TaxCatchAll" ma:showField="CatchAllData" ma:web="e3ecf08b-8070-43ac-95e5-3715f02748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F36E0E-6DB0-4E74-86ED-281A99E48D1B}">
  <ds:schemaRefs>
    <ds:schemaRef ds:uri="http://schemas.microsoft.com/office/2006/metadata/properties"/>
    <ds:schemaRef ds:uri="http://schemas.microsoft.com/office/infopath/2007/PartnerControls"/>
    <ds:schemaRef ds:uri="a4edf0b1-6ee0-4b44-9e4f-c9840d2dd543"/>
    <ds:schemaRef ds:uri="e3ecf08b-8070-43ac-95e5-3715f02748b9"/>
  </ds:schemaRefs>
</ds:datastoreItem>
</file>

<file path=customXml/itemProps2.xml><?xml version="1.0" encoding="utf-8"?>
<ds:datastoreItem xmlns:ds="http://schemas.openxmlformats.org/officeDocument/2006/customXml" ds:itemID="{2B0558BF-82E3-479A-AD0A-B299AE4CB53D}">
  <ds:schemaRefs>
    <ds:schemaRef ds:uri="http://schemas.microsoft.com/sharepoint/v3/contenttype/forms"/>
  </ds:schemaRefs>
</ds:datastoreItem>
</file>

<file path=customXml/itemProps3.xml><?xml version="1.0" encoding="utf-8"?>
<ds:datastoreItem xmlns:ds="http://schemas.openxmlformats.org/officeDocument/2006/customXml" ds:itemID="{33D23DB4-9738-4C5E-A70E-A060BD422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df0b1-6ee0-4b44-9e4f-c9840d2dd543"/>
    <ds:schemaRef ds:uri="e3ecf08b-8070-43ac-95e5-3715f0274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RPA</vt:lpstr>
      <vt:lpstr>ISS % - Serviços</vt:lpstr>
      <vt:lpstr>Imposto_de_Renda</vt:lpstr>
      <vt:lpstr>_1Excel_BuiltIn_Print_Area_1_1</vt:lpstr>
      <vt:lpstr>RPA!Area_de_impressao</vt:lpstr>
      <vt:lpstr>Excel_BuiltIn_Print_Area_1_1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ADMINISTRATIVO</dc:creator>
  <cp:lastModifiedBy>Vanessa Robbi | LCR Contadores</cp:lastModifiedBy>
  <cp:lastPrinted>2022-05-13T16:57:47Z</cp:lastPrinted>
  <dcterms:created xsi:type="dcterms:W3CDTF">2021-11-19T19:21:14Z</dcterms:created>
  <dcterms:modified xsi:type="dcterms:W3CDTF">2022-07-18T14:19:02Z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0x0101007B917DAA6798EE4A945ACD9DA7EB3E97</vt:lpwstr>
  </property>
  <property fmtid="{D5CDD505-2E9C-101B-9397-08002B2CF9AE}" pid="3" name="MediaServiceImageTags">
    <vt:lpwstr/>
  </property>
</Properties>
</file>